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pr-al-dhssspss\HIB\Ribnew\PUBLICAT\RIB Publications\HOSPSTAT\Emergency Care Annual\2025-26\Website Documents\"/>
    </mc:Choice>
  </mc:AlternateContent>
  <xr:revisionPtr revIDLastSave="0" documentId="13_ncr:1_{E844E20F-5F32-4C06-AE77-592934551356}" xr6:coauthVersionLast="47" xr6:coauthVersionMax="47" xr10:uidLastSave="{00000000-0000-0000-0000-000000000000}"/>
  <bookViews>
    <workbookView xWindow="-108" yWindow="-108" windowWidth="30936" windowHeight="16776" xr2:uid="{00000000-000D-0000-FFFF-FFFF00000000}"/>
  </bookViews>
  <sheets>
    <sheet name="Introduction"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10" r:id="rId10"/>
    <sheet name="Table 9" sheetId="11" r:id="rId11"/>
    <sheet name="Table 10" sheetId="12" r:id="rId12"/>
    <sheet name="Table 11" sheetId="13" r:id="rId13"/>
    <sheet name="Table 12" sheetId="14" r:id="rId14"/>
    <sheet name="Table 13" sheetId="15" r:id="rId15"/>
    <sheet name="Table 14" sheetId="16" r:id="rId16"/>
    <sheet name="Table 15" sheetId="17" r:id="rId17"/>
    <sheet name="Table 16" sheetId="18" r:id="rId18"/>
    <sheet name="Table 17" sheetId="19" r:id="rId19"/>
    <sheet name="Table 18" sheetId="20" r:id="rId20"/>
    <sheet name="Table 19" sheetId="21" r:id="rId21"/>
    <sheet name="Table 20" sheetId="22" r:id="rId22"/>
    <sheet name="Table 21" sheetId="23" r:id="rId23"/>
    <sheet name="Table 22" sheetId="24" r:id="rId24"/>
    <sheet name="Table 23" sheetId="25" r:id="rId25"/>
    <sheet name="Table 24" sheetId="26" r:id="rId26"/>
    <sheet name="Table 25" sheetId="27" r:id="rId27"/>
    <sheet name="Table 26" sheetId="28" r:id="rId28"/>
    <sheet name="Table 27" sheetId="29" r:id="rId29"/>
    <sheet name="Table 28" sheetId="30" r:id="rId30"/>
    <sheet name="Table 29" sheetId="31"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1" i="2" l="1"/>
  <c r="A59" i="2"/>
  <c r="A57" i="2"/>
  <c r="A55" i="2"/>
  <c r="A53" i="2"/>
  <c r="A51" i="2"/>
  <c r="A49" i="2"/>
  <c r="A47" i="2"/>
  <c r="A45" i="2"/>
  <c r="A43" i="2"/>
  <c r="A41" i="2"/>
  <c r="A39" i="2"/>
  <c r="A37" i="2"/>
  <c r="A35" i="2"/>
  <c r="A33" i="2"/>
  <c r="A31" i="2"/>
  <c r="A29" i="2"/>
  <c r="A27" i="2"/>
  <c r="A25" i="2"/>
  <c r="A23" i="2"/>
  <c r="A21" i="2"/>
  <c r="A19" i="2"/>
  <c r="A17" i="2"/>
  <c r="A15" i="2"/>
  <c r="A13" i="2"/>
  <c r="A11" i="2"/>
  <c r="A9" i="2"/>
  <c r="A7" i="2"/>
  <c r="A5" i="2"/>
  <c r="A4" i="2"/>
</calcChain>
</file>

<file path=xl/sharedStrings.xml><?xml version="1.0" encoding="utf-8"?>
<sst xmlns="http://schemas.openxmlformats.org/spreadsheetml/2006/main" count="3670" uniqueCount="1440">
  <si>
    <t>Northern Ireland Hospital Statistics: Urgent and Emergency Care 2025/26</t>
  </si>
  <si>
    <t>The following tables contain Urgent and Emergency Care and Ambulance statistics for Northern Ireland. A list of tables is provided in the contents sheet.</t>
  </si>
  <si>
    <t>Linked report:</t>
  </si>
  <si>
    <t>Published:</t>
  </si>
  <si>
    <t>08 July 2026</t>
  </si>
  <si>
    <t>Quality Information:</t>
  </si>
  <si>
    <t>Contact Information:</t>
  </si>
  <si>
    <t xml:space="preserve">Hospital Waits Information Branch, Information &amp; Analysis Directorate
Department of Health
Stormont Estate,
Belfast,
BT4 3SQ
E-mail: statistics@health-ni.gov.uk </t>
  </si>
  <si>
    <t>Background Quality Reports and Further information for Emergency Care and Ambulance statistics</t>
  </si>
  <si>
    <t>Table of Contents</t>
  </si>
  <si>
    <t>Table 1: Phone First and Urgent Care Centre Activity (2025/26)</t>
  </si>
  <si>
    <t>This worksheet contains two tables, presented vertically with one blank row in between, outlining Phone First and Urgent Care Centre Activity by trust and month</t>
  </si>
  <si>
    <t>Table 1: PhoneFirst and Urgent Care Centre Activity</t>
  </si>
  <si>
    <t>Table 1a: PhoneFirst</t>
  </si>
  <si>
    <t>HSC Trust</t>
  </si>
  <si>
    <t>Apr 25</t>
  </si>
  <si>
    <t>May 25</t>
  </si>
  <si>
    <t>Jun 25</t>
  </si>
  <si>
    <t>Jul 25</t>
  </si>
  <si>
    <t>Aug 25</t>
  </si>
  <si>
    <t>Sep 25</t>
  </si>
  <si>
    <t>Oct 25</t>
  </si>
  <si>
    <t>Nov 25</t>
  </si>
  <si>
    <t>Dec 25</t>
  </si>
  <si>
    <t>Jan 26</t>
  </si>
  <si>
    <t>Feb 26</t>
  </si>
  <si>
    <t>Mar 26</t>
  </si>
  <si>
    <t>Belfast</t>
  </si>
  <si>
    <t>Northern</t>
  </si>
  <si>
    <t>South Eastern</t>
  </si>
  <si>
    <t>Southern</t>
  </si>
  <si>
    <t>Western</t>
  </si>
  <si>
    <t>Northern Ireland</t>
  </si>
  <si>
    <t>Table 1b: Referral to ED</t>
  </si>
  <si>
    <t>Source: HSC Trusts</t>
  </si>
  <si>
    <t>Notes:</t>
  </si>
  <si>
    <t>Data on Phone First Calls, Urgent Care Centre Attendances and subsequent referrals to ED are not Accredited Official Statistics, but have been published to provide users with a comprehensive view of emergency care activity. Data is sourced from the HSC Trusts.</t>
  </si>
  <si>
    <t>Phone First figures from South Eastern HSC Trust only include Ulster Phone First calls and do not include figures for Lagan Valley and Downe Phone First calls.</t>
  </si>
  <si>
    <t>Table 2: Total Attendances at Emergency Care Departments (2021/22 to 2025/26)</t>
  </si>
  <si>
    <t>This worksheet contains one table, outlining attendances at Emergency Care Departments by year and attendance type</t>
  </si>
  <si>
    <t>Table 2: Total Attendances at Emergency Care Departments</t>
  </si>
  <si>
    <t>Attendance Type</t>
  </si>
  <si>
    <t>2021/22</t>
  </si>
  <si>
    <t>2022/23</t>
  </si>
  <si>
    <t>2023/24</t>
  </si>
  <si>
    <t>2024/25</t>
  </si>
  <si>
    <t>2025/26</t>
  </si>
  <si>
    <t>Percentage Change 2024/25 - 2025/26</t>
  </si>
  <si>
    <t>Percentage Change 2021/22 - 2025/26</t>
  </si>
  <si>
    <t>New</t>
  </si>
  <si>
    <t>Unplanned</t>
  </si>
  <si>
    <t>Planned</t>
  </si>
  <si>
    <t>Total Attendances</t>
  </si>
  <si>
    <t>Source: KH09 (ii) Information Return</t>
  </si>
  <si>
    <t>Includes New, Planned Review and Unplanned Review attendances</t>
  </si>
  <si>
    <t>Please note that tables sourced from KH09 return are based on arrival date, while tables sourced from EC1 (from Table 6) are based on departure date,</t>
  </si>
  <si>
    <t>therefore total attendances may not agree.</t>
  </si>
  <si>
    <t>Note that only total attendances figures are available from Craigavon and Daisy Hill UCCs, as these services’ data is held on the GP system and not on encompass.</t>
  </si>
  <si>
    <t xml:space="preserve">Figures up to 19th June 2025 relate to the Ulster MIU. Services provided by this department moved physical location on the Ulster site on 20th June 2025 and are </t>
  </si>
  <si>
    <t>now co-located with the main Ulster ED. Following this move, the department has changed name to the Ulster Urgent Care Centre. Minor injury and illness services</t>
  </si>
  <si>
    <t xml:space="preserve">continue to be available to separate and treat non-critical cases from those that need to attend the main ED. </t>
  </si>
  <si>
    <t>Table 3: Total Attendances at Emergency Care Departments by HSC Trust / Hospital (2021/22 to 2025/26)</t>
  </si>
  <si>
    <t>This worksheet contains one table, outlining total attendances at Emergency Care Departments by hospital, trust and year</t>
  </si>
  <si>
    <t>Table 3: Total Attendances at Emergency Care Departments by HSC Trust / Hospital</t>
  </si>
  <si>
    <t>HSC Trust / Hospital</t>
  </si>
  <si>
    <t>Mater</t>
  </si>
  <si>
    <t>Royal Victoria</t>
  </si>
  <si>
    <t>Eye Casualty</t>
  </si>
  <si>
    <t>[NA]</t>
  </si>
  <si>
    <t>RBHSC</t>
  </si>
  <si>
    <t>Royal Victoria UCC</t>
  </si>
  <si>
    <t>Belfast Trust</t>
  </si>
  <si>
    <t>Antrim Area</t>
  </si>
  <si>
    <t>Causeway</t>
  </si>
  <si>
    <t>Mid Ulster</t>
  </si>
  <si>
    <t>Northern Trust</t>
  </si>
  <si>
    <t>Ards MIU</t>
  </si>
  <si>
    <t>Bangor MIU</t>
  </si>
  <si>
    <t>Downe</t>
  </si>
  <si>
    <t>Lagan Valley</t>
  </si>
  <si>
    <t>Ulster</t>
  </si>
  <si>
    <t>Ulster UCC</t>
  </si>
  <si>
    <t>South Eastern Trust</t>
  </si>
  <si>
    <t>Craigavon Area</t>
  </si>
  <si>
    <t>Daisy Hill</t>
  </si>
  <si>
    <t>South Tyrone</t>
  </si>
  <si>
    <t>Craigavon and Daisy Hill UCCs</t>
  </si>
  <si>
    <t>Southern Trust</t>
  </si>
  <si>
    <t>Altnagelvin Area</t>
  </si>
  <si>
    <t>South West Acute</t>
  </si>
  <si>
    <t>Omagh</t>
  </si>
  <si>
    <t>Altnagelvin Area MIU</t>
  </si>
  <si>
    <t>Western Trust</t>
  </si>
  <si>
    <t>[NA] represents an empty cell due to information not applicable</t>
  </si>
  <si>
    <t>Bangor MIU temporarily closed on 12th March 2020.</t>
  </si>
  <si>
    <t>Downe temporarily closed 30th March 2020, reopened as a MIU 10th August 2020, reopened as an Urgent Care Centre 19th October 2020, redisignated as a Type 2 ED from 1st April 2024. Redesignated as a Type 3 ED from 1st April 2025.</t>
  </si>
  <si>
    <t>Lagan Valley redisignated from a Type 2 to Type 3 ED from 1st April 2025.</t>
  </si>
  <si>
    <t>Ards MIU closed on 1st September 2023.</t>
  </si>
  <si>
    <t>Ulster MIU opened on 6th September 2023.</t>
  </si>
  <si>
    <t>Altnagelvin MIU opened on 25th March 2024.</t>
  </si>
  <si>
    <t>From 1st April 2024, Eye Casualty at the Royal Victoria Hospital no longer designated as a Type 2 emergency department, as this service is no longer operating as an unscheduled service.</t>
  </si>
  <si>
    <t>Urgent care centres are now designated as Type 3 EDs.</t>
  </si>
  <si>
    <t>Table 4: Attendances at Emergency Care Departments by HSC Trust / Hospital (2025/26)</t>
  </si>
  <si>
    <t>This worksheet contains one table, outlining total attendances at Emergency Care Departments by hospital, trust and attendance type</t>
  </si>
  <si>
    <t>Table 4: Attendances at Emergency Care Departments by HSC Trust / Hospital</t>
  </si>
  <si>
    <t>New Attendances</t>
  </si>
  <si>
    <t>New Attendances (%)</t>
  </si>
  <si>
    <t>Unplanned Review</t>
  </si>
  <si>
    <t>Unplanned Review (%)</t>
  </si>
  <si>
    <t>Planned Review</t>
  </si>
  <si>
    <t>Planned Review (%)</t>
  </si>
  <si>
    <t>Table 5: Total Attendances at Emergency Care Departments by Department Type (2025/26)</t>
  </si>
  <si>
    <t>This worksheet contains one table, outlining attendances at Emergency Care Departments by Department Type and attendance type</t>
  </si>
  <si>
    <t>Table 5: Total Attendances at Emergency Care Departments by Department Type</t>
  </si>
  <si>
    <t>Emergency Care Department Type</t>
  </si>
  <si>
    <t>Type 1</t>
  </si>
  <si>
    <t>Type 3</t>
  </si>
  <si>
    <t>Table 6: Waiting Times of New and Unplanned Review Attendances at Emergency Care Departments (2021/22 to 2025/26)</t>
  </si>
  <si>
    <t>This worksheet contains one table, outlining waiting times at Emergency Care Departments by year</t>
  </si>
  <si>
    <t>Table 6: Waiting Times of New and Unplanned Review Attendances at Emergency Care Departments</t>
  </si>
  <si>
    <t>Waiting Time at Emergency Care Department</t>
  </si>
  <si>
    <t>Number Within 4 Hours</t>
  </si>
  <si>
    <t>Percentage Within 4 Hours (%)</t>
  </si>
  <si>
    <t>Number Between 4 &amp; 12 Hours</t>
  </si>
  <si>
    <t>Percentage Between 4 &amp; 12 Hours (%)</t>
  </si>
  <si>
    <t>Number Over 12 Hours</t>
  </si>
  <si>
    <t>Percentage Over 12 Hours (%)</t>
  </si>
  <si>
    <t>Total</t>
  </si>
  <si>
    <t>Source: EC1 Information Return</t>
  </si>
  <si>
    <t>Table 7: Waiting Times of New and Unplanned Review Attendances at Emergency Care Departments by Department Type (2025/26)</t>
  </si>
  <si>
    <t>This worksheet contains one table, outlining waiting times at Emergency Care Departments by Department Type</t>
  </si>
  <si>
    <t>Table 7: Waiting Times of New and Unplanned Review Attendances at Emergency Care Departments by Department Type</t>
  </si>
  <si>
    <t>Total (New and Unplanned Reviews)</t>
  </si>
  <si>
    <t>Table 8: Attendances at Emergency Care Departments by HSC Trust / Hospital (2025/26)</t>
  </si>
  <si>
    <t>This worksheet contains one table, outlining waiting times at Emergency Care Departments by hospital,  and trust</t>
  </si>
  <si>
    <t>Table 8: Attendances at Emergency Care Departments by HSC Trust / Hospital</t>
  </si>
  <si>
    <t>Source: EC1 Departmental Return</t>
  </si>
  <si>
    <t>Table 9: New &amp; Unplanned Review Attendances by HSC Trust / Hospital (2021/22 to 2025/26)</t>
  </si>
  <si>
    <t>This worksheet contains one table, outlining attendances at Emergency Care Departments by hospital, trust and year</t>
  </si>
  <si>
    <t>Table 9: New &amp; Unplanned Review Attendances by HSC Trust / Hospital</t>
  </si>
  <si>
    <t>Table 10: New &amp; Unplanned Review Attendances seen within 4 hours by HSC Trust / Hospital (2021/22 to 2025/26)</t>
  </si>
  <si>
    <t>This worksheet contains one table, outlining percentage of attendances seen within 4 hours at Emergency Care Departments by hospital, trust and year</t>
  </si>
  <si>
    <t>Table 10: New &amp; Unplanned Review Attendances seen within 4 hours by HSC Trust / Hospital</t>
  </si>
  <si>
    <t>Table 11: New &amp; Unplanned Review Attendances waiting over 12 hours by HSC Trust / Hospital (2021/22 to 2025/26)</t>
  </si>
  <si>
    <t>This worksheet contains one table, outlining attendances waiting over 12 hours at Emergency Care Departments by hospital, trust and year</t>
  </si>
  <si>
    <t>Table 11: New &amp; Unplanned Review Attendances waiting over 12 hours by HSC Trust / Hospital</t>
  </si>
  <si>
    <t>Table 12: Percentage of New and Unplanned Review Attendances Commencing Treatment within 2 hours of Triage (2021/22 to 2025/26)</t>
  </si>
  <si>
    <t>This worksheet contains one table, outlining percentage of attendances commencing treatment within 2 Hours of triage at Emergency Care Departments by hospital, trust, department type and year</t>
  </si>
  <si>
    <t>Table 12: Percentage of New and Unplanned Review Attendances Commencing Treatment within 2 hours of Triage</t>
  </si>
  <si>
    <t>Type 2</t>
  </si>
  <si>
    <t>Source: Regional Data Warehouse / Encompass</t>
  </si>
  <si>
    <t>Information refers to new attendances and unplanned review attendances only (i.e. excludes planned review attendances).</t>
  </si>
  <si>
    <t>Table 13: Median Waiting Time from Arrival to Triage (2021/22 to 2025/26)</t>
  </si>
  <si>
    <t>This worksheet contains one table, outlining median waiting time from arrival to triage at Emergency Care Departments by hospital, trust, department type and year</t>
  </si>
  <si>
    <t>Table 13: Median Waiting Time from Arrival to Triage</t>
  </si>
  <si>
    <t>HSC Trust / Hospital / Department Type</t>
  </si>
  <si>
    <t>00:12</t>
  </si>
  <si>
    <t>00:14</t>
  </si>
  <si>
    <t>00:16</t>
  </si>
  <si>
    <t>00:20</t>
  </si>
  <si>
    <t>00:17</t>
  </si>
  <si>
    <t>00:18</t>
  </si>
  <si>
    <t>00:10</t>
  </si>
  <si>
    <t>00:09</t>
  </si>
  <si>
    <t>00:11</t>
  </si>
  <si>
    <t>00:08</t>
  </si>
  <si>
    <t>00:06</t>
  </si>
  <si>
    <t>00:13</t>
  </si>
  <si>
    <t>00:15</t>
  </si>
  <si>
    <t>00:05</t>
  </si>
  <si>
    <t>00:04</t>
  </si>
  <si>
    <t>00:02</t>
  </si>
  <si>
    <t>00:07</t>
  </si>
  <si>
    <t>00:26</t>
  </si>
  <si>
    <t>00:22</t>
  </si>
  <si>
    <t>00:01</t>
  </si>
  <si>
    <t>00:03</t>
  </si>
  <si>
    <t>00:19</t>
  </si>
  <si>
    <t>00:24</t>
  </si>
  <si>
    <t>Times are in HH:MM format</t>
  </si>
  <si>
    <t>Figures are based on valid triage instances only. In Southern HSC Trust, data quality issues have been identified in encompass data which mean the number of valid treatment instances recorded is lower than usual. This is being investigated as part of a data validation exercise.</t>
  </si>
  <si>
    <t>Table 14: 95th Percentile Waiting Time from Arrival to Triage (2021/22 to 2025/26)</t>
  </si>
  <si>
    <t>This worksheet contains one table, outlining 95th percentile waiting time from arrival to triage at Emergency Care Departments by hospital, trust, department type and year</t>
  </si>
  <si>
    <t>Table 14: 95th Percentile Waiting Time from Arrival to Triage</t>
  </si>
  <si>
    <t>00:52</t>
  </si>
  <si>
    <t>00:55</t>
  </si>
  <si>
    <t>01:06</t>
  </si>
  <si>
    <t>01:15</t>
  </si>
  <si>
    <t>01:12</t>
  </si>
  <si>
    <t>01:29</t>
  </si>
  <si>
    <t>01:30</t>
  </si>
  <si>
    <t>01:36</t>
  </si>
  <si>
    <t>01:32</t>
  </si>
  <si>
    <t>00:46</t>
  </si>
  <si>
    <t>00:47</t>
  </si>
  <si>
    <t>00:45</t>
  </si>
  <si>
    <t>00:57</t>
  </si>
  <si>
    <t>00:34</t>
  </si>
  <si>
    <t>01:23</t>
  </si>
  <si>
    <t>01:17</t>
  </si>
  <si>
    <t>01:11</t>
  </si>
  <si>
    <t>01:14</t>
  </si>
  <si>
    <t>01:21</t>
  </si>
  <si>
    <t>01:18</t>
  </si>
  <si>
    <t>00:38</t>
  </si>
  <si>
    <t>00:41</t>
  </si>
  <si>
    <t>00:32</t>
  </si>
  <si>
    <t>00:43</t>
  </si>
  <si>
    <t>00:44</t>
  </si>
  <si>
    <t>00:48</t>
  </si>
  <si>
    <t>00:40</t>
  </si>
  <si>
    <t>00:49</t>
  </si>
  <si>
    <t>00:36</t>
  </si>
  <si>
    <t>00:21</t>
  </si>
  <si>
    <t>00:35</t>
  </si>
  <si>
    <t>00:53</t>
  </si>
  <si>
    <t>00:25</t>
  </si>
  <si>
    <t>01:00</t>
  </si>
  <si>
    <t>01:44</t>
  </si>
  <si>
    <t>02:31</t>
  </si>
  <si>
    <t>02:21</t>
  </si>
  <si>
    <t>01:03</t>
  </si>
  <si>
    <t>01:16</t>
  </si>
  <si>
    <t>01:53</t>
  </si>
  <si>
    <t>01:38</t>
  </si>
  <si>
    <t>01:58</t>
  </si>
  <si>
    <t>01:48</t>
  </si>
  <si>
    <t>01:54</t>
  </si>
  <si>
    <t>01:26</t>
  </si>
  <si>
    <t>00:39</t>
  </si>
  <si>
    <t>00:31</t>
  </si>
  <si>
    <t>01:09</t>
  </si>
  <si>
    <t>01:10</t>
  </si>
  <si>
    <t>01:22</t>
  </si>
  <si>
    <t>01:31</t>
  </si>
  <si>
    <t>01:04</t>
  </si>
  <si>
    <t>00:59</t>
  </si>
  <si>
    <t>01:08</t>
  </si>
  <si>
    <t>00:33</t>
  </si>
  <si>
    <t>00:58</t>
  </si>
  <si>
    <t>01:07</t>
  </si>
  <si>
    <t>01:19</t>
  </si>
  <si>
    <t>00:28</t>
  </si>
  <si>
    <t>00:23</t>
  </si>
  <si>
    <t>00:30</t>
  </si>
  <si>
    <t>01:02</t>
  </si>
  <si>
    <t>01:13</t>
  </si>
  <si>
    <t>Table 15: Median Waiting Time from Triage to Start of Treatment (2021/22 to 2025/26)</t>
  </si>
  <si>
    <t>This worksheet contains one table, outlining median waiting time from triage to start of treatment at Emergency Care Departments by hospital, trust, department type and year</t>
  </si>
  <si>
    <t>Table 15: Median Waiting Time from Triage to Start of Treatment</t>
  </si>
  <si>
    <t>01:50</t>
  </si>
  <si>
    <t>01:43</t>
  </si>
  <si>
    <t>01:41</t>
  </si>
  <si>
    <t>02:14</t>
  </si>
  <si>
    <t>02:24</t>
  </si>
  <si>
    <t>02:35</t>
  </si>
  <si>
    <t>02:30</t>
  </si>
  <si>
    <t>01:24</t>
  </si>
  <si>
    <t>01:40</t>
  </si>
  <si>
    <t>01:45</t>
  </si>
  <si>
    <t>01:42</t>
  </si>
  <si>
    <t>01:56</t>
  </si>
  <si>
    <t>02:10</t>
  </si>
  <si>
    <t>02:08</t>
  </si>
  <si>
    <t>01:59</t>
  </si>
  <si>
    <t>01:39</t>
  </si>
  <si>
    <t>01:55</t>
  </si>
  <si>
    <t>00:29</t>
  </si>
  <si>
    <t>01:35</t>
  </si>
  <si>
    <t>02:26</t>
  </si>
  <si>
    <t>02:37</t>
  </si>
  <si>
    <t>00:27</t>
  </si>
  <si>
    <t>00:51</t>
  </si>
  <si>
    <t>01:01</t>
  </si>
  <si>
    <t>01:47</t>
  </si>
  <si>
    <t>02:03</t>
  </si>
  <si>
    <t>01:05</t>
  </si>
  <si>
    <t>00:00</t>
  </si>
  <si>
    <t>00:54</t>
  </si>
  <si>
    <t>01:57</t>
  </si>
  <si>
    <t>02:07</t>
  </si>
  <si>
    <t>01:20</t>
  </si>
  <si>
    <t>Table 16: 95th Percentile Waiting Time from Triage to Start of Treatment (2021/22 to 2025/26)</t>
  </si>
  <si>
    <t>This worksheet contains one table, outlining 95th percentile waiting time from triage to start of treatment at Emergency Care Departments by hospital, trust, department type and year</t>
  </si>
  <si>
    <t>Table 16: 95th Percentile Waiting Time from Triage to Start of Treatment</t>
  </si>
  <si>
    <t>04:24</t>
  </si>
  <si>
    <t>06:05</t>
  </si>
  <si>
    <t>07:33</t>
  </si>
  <si>
    <t>09:56</t>
  </si>
  <si>
    <t>08:02</t>
  </si>
  <si>
    <t>08:09</t>
  </si>
  <si>
    <t>09:29</t>
  </si>
  <si>
    <t>10:30</t>
  </si>
  <si>
    <t>12:09</t>
  </si>
  <si>
    <t>10:58</t>
  </si>
  <si>
    <t>03:53</t>
  </si>
  <si>
    <t>04:41</t>
  </si>
  <si>
    <t>04:50</t>
  </si>
  <si>
    <t>04:39</t>
  </si>
  <si>
    <t>04:01</t>
  </si>
  <si>
    <t>07:00</t>
  </si>
  <si>
    <t>07:39</t>
  </si>
  <si>
    <t>06:36</t>
  </si>
  <si>
    <t>07:38</t>
  </si>
  <si>
    <t>08:31</t>
  </si>
  <si>
    <t>09:44</t>
  </si>
  <si>
    <t>08:45</t>
  </si>
  <si>
    <t>05:28</t>
  </si>
  <si>
    <t>07:30</t>
  </si>
  <si>
    <t>07:47</t>
  </si>
  <si>
    <t>08:47</t>
  </si>
  <si>
    <t>08:11</t>
  </si>
  <si>
    <t>04:12</t>
  </si>
  <si>
    <t>04:59</t>
  </si>
  <si>
    <t>05:27</t>
  </si>
  <si>
    <t>05:33</t>
  </si>
  <si>
    <t>05:04</t>
  </si>
  <si>
    <t>06:43</t>
  </si>
  <si>
    <t>06:59</t>
  </si>
  <si>
    <t>07:24</t>
  </si>
  <si>
    <t>00:56</t>
  </si>
  <si>
    <t>02:00</t>
  </si>
  <si>
    <t>02:16</t>
  </si>
  <si>
    <t>04:44</t>
  </si>
  <si>
    <t>05:48</t>
  </si>
  <si>
    <t>07:49</t>
  </si>
  <si>
    <t>09:49</t>
  </si>
  <si>
    <t>10:21</t>
  </si>
  <si>
    <t>02:33</t>
  </si>
  <si>
    <t>03:14</t>
  </si>
  <si>
    <t>03:32</t>
  </si>
  <si>
    <t>04:11</t>
  </si>
  <si>
    <t>05:05</t>
  </si>
  <si>
    <t>06:44</t>
  </si>
  <si>
    <t>07:45</t>
  </si>
  <si>
    <t>08:13</t>
  </si>
  <si>
    <t>08:22</t>
  </si>
  <si>
    <t>09:52</t>
  </si>
  <si>
    <t>10:14</t>
  </si>
  <si>
    <t>10:33</t>
  </si>
  <si>
    <t>13:50</t>
  </si>
  <si>
    <t>04:51</t>
  </si>
  <si>
    <t>05:10</t>
  </si>
  <si>
    <t>05:08</t>
  </si>
  <si>
    <t>05:26</t>
  </si>
  <si>
    <t>06:42</t>
  </si>
  <si>
    <t>07:41</t>
  </si>
  <si>
    <t>07:40</t>
  </si>
  <si>
    <t>10:37</t>
  </si>
  <si>
    <t>05:31</t>
  </si>
  <si>
    <t>06:26</t>
  </si>
  <si>
    <t>07:25</t>
  </si>
  <si>
    <t>09:07</t>
  </si>
  <si>
    <t>04:10</t>
  </si>
  <si>
    <t>04:05</t>
  </si>
  <si>
    <t>04:29</t>
  </si>
  <si>
    <t>06:01</t>
  </si>
  <si>
    <t>06:34</t>
  </si>
  <si>
    <t>02:18</t>
  </si>
  <si>
    <t>02:43</t>
  </si>
  <si>
    <t>02:46</t>
  </si>
  <si>
    <t>06:18</t>
  </si>
  <si>
    <t>06:32</t>
  </si>
  <si>
    <t>05:51</t>
  </si>
  <si>
    <t>06:55</t>
  </si>
  <si>
    <t>08:27</t>
  </si>
  <si>
    <t>09:06</t>
  </si>
  <si>
    <t>03:17</t>
  </si>
  <si>
    <t>03:55</t>
  </si>
  <si>
    <t>05:35</t>
  </si>
  <si>
    <t>07:16</t>
  </si>
  <si>
    <t>07:51</t>
  </si>
  <si>
    <t>08:30</t>
  </si>
  <si>
    <t>Table 17: Median Time Spent in ED by those Admitted to Hospital (2021/22 to 2025/26)</t>
  </si>
  <si>
    <t>This worksheet contains one table, outlining median time spent in ED by those admitted to hospital by hospital, trust, department type and year</t>
  </si>
  <si>
    <t>Table 17: Median Time Spent in ED by those Admitted to Hospital</t>
  </si>
  <si>
    <t>09:25</t>
  </si>
  <si>
    <t>12:42</t>
  </si>
  <si>
    <t>14:22</t>
  </si>
  <si>
    <t>15:57</t>
  </si>
  <si>
    <t>13:00</t>
  </si>
  <si>
    <t>11:18</t>
  </si>
  <si>
    <t>14:37</t>
  </si>
  <si>
    <t>13:47</t>
  </si>
  <si>
    <t>03:33</t>
  </si>
  <si>
    <t>03:43</t>
  </si>
  <si>
    <t>04:57</t>
  </si>
  <si>
    <t>05:16</t>
  </si>
  <si>
    <t>05:43</t>
  </si>
  <si>
    <t>10:15</t>
  </si>
  <si>
    <t>11:13</t>
  </si>
  <si>
    <t>09:19</t>
  </si>
  <si>
    <t>11:28</t>
  </si>
  <si>
    <t>11:57</t>
  </si>
  <si>
    <t>12:31</t>
  </si>
  <si>
    <t>11:36</t>
  </si>
  <si>
    <t>08:55</t>
  </si>
  <si>
    <t>11:10</t>
  </si>
  <si>
    <t>12:25</t>
  </si>
  <si>
    <t>14:26</t>
  </si>
  <si>
    <t>15:00</t>
  </si>
  <si>
    <t>12:33</t>
  </si>
  <si>
    <t>11:56</t>
  </si>
  <si>
    <t>19:03</t>
  </si>
  <si>
    <t>19:05</t>
  </si>
  <si>
    <t>05:44</t>
  </si>
  <si>
    <t>08:52</t>
  </si>
  <si>
    <t>11:32</t>
  </si>
  <si>
    <t>12:19</t>
  </si>
  <si>
    <t>15:20</t>
  </si>
  <si>
    <t>15:53</t>
  </si>
  <si>
    <t>03:09</t>
  </si>
  <si>
    <t>03:24</t>
  </si>
  <si>
    <t>05:46</t>
  </si>
  <si>
    <t>05:53</t>
  </si>
  <si>
    <t>06:11</t>
  </si>
  <si>
    <t>12:50</t>
  </si>
  <si>
    <t>15:23</t>
  </si>
  <si>
    <t>16:27</t>
  </si>
  <si>
    <t>16:04</t>
  </si>
  <si>
    <t>16:32</t>
  </si>
  <si>
    <t>11:15</t>
  </si>
  <si>
    <t>09:20</t>
  </si>
  <si>
    <t>09:11</t>
  </si>
  <si>
    <t>11:47</t>
  </si>
  <si>
    <t>14:42</t>
  </si>
  <si>
    <t>14:14</t>
  </si>
  <si>
    <t>14:51</t>
  </si>
  <si>
    <t>12:41</t>
  </si>
  <si>
    <t>16:34</t>
  </si>
  <si>
    <t>18:57</t>
  </si>
  <si>
    <t>20:05</t>
  </si>
  <si>
    <t>17:36</t>
  </si>
  <si>
    <t>09:08</t>
  </si>
  <si>
    <t>12:30</t>
  </si>
  <si>
    <t>14:21</t>
  </si>
  <si>
    <t>15:31</t>
  </si>
  <si>
    <t>13:09</t>
  </si>
  <si>
    <t>17:17</t>
  </si>
  <si>
    <t>18:17</t>
  </si>
  <si>
    <t>15:28</t>
  </si>
  <si>
    <t>12:39</t>
  </si>
  <si>
    <t>18:42</t>
  </si>
  <si>
    <t>19:06</t>
  </si>
  <si>
    <t>18:08</t>
  </si>
  <si>
    <t>19:18</t>
  </si>
  <si>
    <t>08:20</t>
  </si>
  <si>
    <t>10:54</t>
  </si>
  <si>
    <t>12:26</t>
  </si>
  <si>
    <t>17:33</t>
  </si>
  <si>
    <t>02:42</t>
  </si>
  <si>
    <t>02:41</t>
  </si>
  <si>
    <t>05:20</t>
  </si>
  <si>
    <t>11:01</t>
  </si>
  <si>
    <t>15:41</t>
  </si>
  <si>
    <t>15:54</t>
  </si>
  <si>
    <t>15:48</t>
  </si>
  <si>
    <t>18:40</t>
  </si>
  <si>
    <t>10:25</t>
  </si>
  <si>
    <t>13:32</t>
  </si>
  <si>
    <t>14:16</t>
  </si>
  <si>
    <t>15:13</t>
  </si>
  <si>
    <t>14:29</t>
  </si>
  <si>
    <t>04:56</t>
  </si>
  <si>
    <t>05:37</t>
  </si>
  <si>
    <t>05:30</t>
  </si>
  <si>
    <t>02:34</t>
  </si>
  <si>
    <t>08:10</t>
  </si>
  <si>
    <t>08:15</t>
  </si>
  <si>
    <t>06:24</t>
  </si>
  <si>
    <t>13:14</t>
  </si>
  <si>
    <t>13:57</t>
  </si>
  <si>
    <t>14:48</t>
  </si>
  <si>
    <t>14:09</t>
  </si>
  <si>
    <t>Table 18: 95th Percentile Time Spent in ED by those Admitted to Hospital (2021/22 to 2025/26)</t>
  </si>
  <si>
    <t>This worksheet contains one table, outlining 95th percentile time spent in ED by those admitted to hospital by hospital, trust, department type and year</t>
  </si>
  <si>
    <t>Table 18: 95th Percentile Time Spent in ED by those Admitted to Hospital</t>
  </si>
  <si>
    <t>32:37</t>
  </si>
  <si>
    <t>44:36</t>
  </si>
  <si>
    <t>46:52</t>
  </si>
  <si>
    <t>50:15</t>
  </si>
  <si>
    <t>43:50</t>
  </si>
  <si>
    <t>32:36</t>
  </si>
  <si>
    <t>50:05</t>
  </si>
  <si>
    <t>53:27</t>
  </si>
  <si>
    <t>49:00</t>
  </si>
  <si>
    <t>34:03</t>
  </si>
  <si>
    <t>06:50</t>
  </si>
  <si>
    <t>07:34</t>
  </si>
  <si>
    <t>09:59</t>
  </si>
  <si>
    <t>11:05</t>
  </si>
  <si>
    <t>12:05</t>
  </si>
  <si>
    <t>10:38</t>
  </si>
  <si>
    <t>30:19</t>
  </si>
  <si>
    <t>30:29</t>
  </si>
  <si>
    <t>31:02</t>
  </si>
  <si>
    <t>46:57</t>
  </si>
  <si>
    <t>49:59</t>
  </si>
  <si>
    <t>47:16</t>
  </si>
  <si>
    <t>34:14</t>
  </si>
  <si>
    <t>48:03</t>
  </si>
  <si>
    <t>61:34</t>
  </si>
  <si>
    <t>55:34</t>
  </si>
  <si>
    <t>69:22</t>
  </si>
  <si>
    <t>79:05</t>
  </si>
  <si>
    <t>30:26</t>
  </si>
  <si>
    <t>47:58</t>
  </si>
  <si>
    <t>55:47</t>
  </si>
  <si>
    <t>76:08</t>
  </si>
  <si>
    <t>75:05</t>
  </si>
  <si>
    <t>43:25</t>
  </si>
  <si>
    <t>54:59</t>
  </si>
  <si>
    <t>55:39</t>
  </si>
  <si>
    <t>71:48</t>
  </si>
  <si>
    <t>77:37</t>
  </si>
  <si>
    <t>06:39</t>
  </si>
  <si>
    <t>06:46</t>
  </si>
  <si>
    <t>09:26</t>
  </si>
  <si>
    <t>09:33</t>
  </si>
  <si>
    <t>10:03</t>
  </si>
  <si>
    <t>09:38</t>
  </si>
  <si>
    <t>10:10</t>
  </si>
  <si>
    <t>36:04</t>
  </si>
  <si>
    <t>45:54</t>
  </si>
  <si>
    <t>51:32</t>
  </si>
  <si>
    <t>50:37</t>
  </si>
  <si>
    <t>53:39</t>
  </si>
  <si>
    <t>38:35</t>
  </si>
  <si>
    <t>44:20</t>
  </si>
  <si>
    <t>35:07</t>
  </si>
  <si>
    <t>45:08</t>
  </si>
  <si>
    <t>50:52</t>
  </si>
  <si>
    <t>49:39</t>
  </si>
  <si>
    <t>49:09</t>
  </si>
  <si>
    <t>40:42</t>
  </si>
  <si>
    <t>49:51</t>
  </si>
  <si>
    <t>64:29</t>
  </si>
  <si>
    <t>69:02</t>
  </si>
  <si>
    <t>63:19</t>
  </si>
  <si>
    <t>28:44</t>
  </si>
  <si>
    <t>38:55</t>
  </si>
  <si>
    <t>45:30</t>
  </si>
  <si>
    <t>50:29</t>
  </si>
  <si>
    <t>45:06</t>
  </si>
  <si>
    <t>36:17</t>
  </si>
  <si>
    <t>47:42</t>
  </si>
  <si>
    <t>58:17</t>
  </si>
  <si>
    <t>64:28</t>
  </si>
  <si>
    <t>55:53</t>
  </si>
  <si>
    <t>33:30</t>
  </si>
  <si>
    <t>46:22</t>
  </si>
  <si>
    <t>60:41</t>
  </si>
  <si>
    <t>80:53</t>
  </si>
  <si>
    <t>98:18</t>
  </si>
  <si>
    <t>36:36</t>
  </si>
  <si>
    <t>45:09</t>
  </si>
  <si>
    <t>48:26</t>
  </si>
  <si>
    <t>54:56</t>
  </si>
  <si>
    <t>56:54</t>
  </si>
  <si>
    <t>06:28</t>
  </si>
  <si>
    <t>06:31</t>
  </si>
  <si>
    <t>05:07</t>
  </si>
  <si>
    <t>22:09</t>
  </si>
  <si>
    <t>16:22</t>
  </si>
  <si>
    <t>34:04</t>
  </si>
  <si>
    <t>46:00</t>
  </si>
  <si>
    <t>56:40</t>
  </si>
  <si>
    <t>74:17</t>
  </si>
  <si>
    <t>83:13</t>
  </si>
  <si>
    <t>35:26</t>
  </si>
  <si>
    <t>48:06</t>
  </si>
  <si>
    <t>54:05</t>
  </si>
  <si>
    <t>60:33</t>
  </si>
  <si>
    <t>58:51</t>
  </si>
  <si>
    <t>09:22</t>
  </si>
  <si>
    <t>09:31</t>
  </si>
  <si>
    <t>50:22</t>
  </si>
  <si>
    <t>33:47</t>
  </si>
  <si>
    <t>25:39</t>
  </si>
  <si>
    <t>35:12</t>
  </si>
  <si>
    <t>47:56</t>
  </si>
  <si>
    <t>53:54</t>
  </si>
  <si>
    <t>59:57</t>
  </si>
  <si>
    <t>58:12</t>
  </si>
  <si>
    <t>Table 19: Median Time Spent in ED by those Not-Admitted (2021/22 to 2025/26)</t>
  </si>
  <si>
    <t>This worksheet contains one table, outlining median time spent in ED by those not admitted to hospital by hospital, trust, department type and year</t>
  </si>
  <si>
    <t>Table 19: Median Time Spent in ED by those Not-Admitted</t>
  </si>
  <si>
    <t>03:01</t>
  </si>
  <si>
    <t>03:23</t>
  </si>
  <si>
    <t>03:47</t>
  </si>
  <si>
    <t>04:55</t>
  </si>
  <si>
    <t>06:04</t>
  </si>
  <si>
    <t>06:27</t>
  </si>
  <si>
    <t>07:13</t>
  </si>
  <si>
    <t>07:01</t>
  </si>
  <si>
    <t>02:29</t>
  </si>
  <si>
    <t>02:45</t>
  </si>
  <si>
    <t>03:05</t>
  </si>
  <si>
    <t>03:00</t>
  </si>
  <si>
    <t>02:50</t>
  </si>
  <si>
    <t>03:25</t>
  </si>
  <si>
    <t>03:35</t>
  </si>
  <si>
    <t>03:56</t>
  </si>
  <si>
    <t>04:02</t>
  </si>
  <si>
    <t>04:43</t>
  </si>
  <si>
    <t>03:10</t>
  </si>
  <si>
    <t>03:50</t>
  </si>
  <si>
    <t>04:17</t>
  </si>
  <si>
    <t>04:46</t>
  </si>
  <si>
    <t>05:02</t>
  </si>
  <si>
    <t>02:51</t>
  </si>
  <si>
    <t>03:15</t>
  </si>
  <si>
    <t>03:40</t>
  </si>
  <si>
    <t>02:55</t>
  </si>
  <si>
    <t>04:03</t>
  </si>
  <si>
    <t>04:19</t>
  </si>
  <si>
    <t>00:42</t>
  </si>
  <si>
    <t>01:52</t>
  </si>
  <si>
    <t>02:13</t>
  </si>
  <si>
    <t>02:06</t>
  </si>
  <si>
    <t>03:30</t>
  </si>
  <si>
    <t>06:30</t>
  </si>
  <si>
    <t>01:37</t>
  </si>
  <si>
    <t>02:32</t>
  </si>
  <si>
    <t>03:11</t>
  </si>
  <si>
    <t>03:18</t>
  </si>
  <si>
    <t>03:57</t>
  </si>
  <si>
    <t>04:06</t>
  </si>
  <si>
    <t>04:08</t>
  </si>
  <si>
    <t>04:09</t>
  </si>
  <si>
    <t>05:14</t>
  </si>
  <si>
    <t>02:58</t>
  </si>
  <si>
    <t>03:16</t>
  </si>
  <si>
    <t>03:28</t>
  </si>
  <si>
    <t>04:26</t>
  </si>
  <si>
    <t>02:52</t>
  </si>
  <si>
    <t>05:23</t>
  </si>
  <si>
    <t>05:52</t>
  </si>
  <si>
    <t>03:34</t>
  </si>
  <si>
    <t>03:36</t>
  </si>
  <si>
    <t>03:20</t>
  </si>
  <si>
    <t>03:39</t>
  </si>
  <si>
    <t>03:26</t>
  </si>
  <si>
    <t>05:03</t>
  </si>
  <si>
    <t>02:09</t>
  </si>
  <si>
    <t>03:21</t>
  </si>
  <si>
    <t>03:42</t>
  </si>
  <si>
    <t>04:00</t>
  </si>
  <si>
    <t>Table 20: 95th Percentile Spent in ED by those Not-Admitted (2021/22 to 2025/26)</t>
  </si>
  <si>
    <t>This worksheet contains one table, outlining 95th percentile time spent in ED by those not admitted to hospital by hospital, trust, department type and year</t>
  </si>
  <si>
    <t>Table 20: 95th Percentile Spent in ED by those Not-Admitted</t>
  </si>
  <si>
    <t>09:40</t>
  </si>
  <si>
    <t>11:55</t>
  </si>
  <si>
    <t>12:47</t>
  </si>
  <si>
    <t>17:01</t>
  </si>
  <si>
    <t>15:37</t>
  </si>
  <si>
    <t>16:58</t>
  </si>
  <si>
    <t>23:00</t>
  </si>
  <si>
    <t>24:06</t>
  </si>
  <si>
    <t>23:07</t>
  </si>
  <si>
    <t>20:39</t>
  </si>
  <si>
    <t>07:18</t>
  </si>
  <si>
    <t>07:28</t>
  </si>
  <si>
    <t>07:27</t>
  </si>
  <si>
    <t>07:02</t>
  </si>
  <si>
    <t>10:05</t>
  </si>
  <si>
    <t>12:36</t>
  </si>
  <si>
    <t>16:55</t>
  </si>
  <si>
    <t>17:50</t>
  </si>
  <si>
    <t>16:28</t>
  </si>
  <si>
    <t>16:42</t>
  </si>
  <si>
    <t>19:22</t>
  </si>
  <si>
    <t>20:02</t>
  </si>
  <si>
    <t>08:29</t>
  </si>
  <si>
    <t>10:31</t>
  </si>
  <si>
    <t>11:31</t>
  </si>
  <si>
    <t>13:52</t>
  </si>
  <si>
    <t>15:59</t>
  </si>
  <si>
    <t>02:04</t>
  </si>
  <si>
    <t>09:30</t>
  </si>
  <si>
    <t>14:28</t>
  </si>
  <si>
    <t>17:29</t>
  </si>
  <si>
    <t>17:58</t>
  </si>
  <si>
    <t>03:41</t>
  </si>
  <si>
    <t>05:36</t>
  </si>
  <si>
    <t>05:45</t>
  </si>
  <si>
    <t>06:21</t>
  </si>
  <si>
    <t>06:16</t>
  </si>
  <si>
    <t>09:04</t>
  </si>
  <si>
    <t>10:13</t>
  </si>
  <si>
    <t>15:04</t>
  </si>
  <si>
    <t>19:49</t>
  </si>
  <si>
    <t>20:11</t>
  </si>
  <si>
    <t>05:06</t>
  </si>
  <si>
    <t>05:42</t>
  </si>
  <si>
    <t>08:05</t>
  </si>
  <si>
    <t>13:56</t>
  </si>
  <si>
    <t>14:11</t>
  </si>
  <si>
    <t>14:58</t>
  </si>
  <si>
    <t>21:03</t>
  </si>
  <si>
    <t>08:26</t>
  </si>
  <si>
    <t>09:24</t>
  </si>
  <si>
    <t>09:23</t>
  </si>
  <si>
    <t>12:14</t>
  </si>
  <si>
    <t>12:20</t>
  </si>
  <si>
    <t>18:04</t>
  </si>
  <si>
    <t>11:23</t>
  </si>
  <si>
    <t>16:03</t>
  </si>
  <si>
    <t>23:57</t>
  </si>
  <si>
    <t>25:50</t>
  </si>
  <si>
    <t>14:55</t>
  </si>
  <si>
    <t>14:38</t>
  </si>
  <si>
    <t>17:42</t>
  </si>
  <si>
    <t>20:30</t>
  </si>
  <si>
    <t>03:31</t>
  </si>
  <si>
    <t>03:02</t>
  </si>
  <si>
    <t>10:28</t>
  </si>
  <si>
    <t>13:22</t>
  </si>
  <si>
    <t>15:02</t>
  </si>
  <si>
    <t>16:43</t>
  </si>
  <si>
    <t>18:25</t>
  </si>
  <si>
    <t>11:07</t>
  </si>
  <si>
    <t>15:26</t>
  </si>
  <si>
    <t>17:34</t>
  </si>
  <si>
    <t>19:15</t>
  </si>
  <si>
    <t>06:03</t>
  </si>
  <si>
    <t>02:02</t>
  </si>
  <si>
    <t>15:25</t>
  </si>
  <si>
    <t>16:46</t>
  </si>
  <si>
    <t>Table 21: Percentage of Attendances Referred by a GP (2021/22 to 2025/26)</t>
  </si>
  <si>
    <t>This worksheet contains one table, outlining percentage of attendances referred by a GP by hospital, trust, department type and year</t>
  </si>
  <si>
    <t>Table 21: Percentage of Attendances Referred by a GP</t>
  </si>
  <si>
    <t>Mapping of regional codes for clinical indicators sourced from the new Encompass system are currently under review.</t>
  </si>
  <si>
    <t>Table 22: Percentage of Attendances Who Left before Treatment was Complete (2021/22 to 2025/26)</t>
  </si>
  <si>
    <t>This worksheet contains one table, outlining percentage of attendances who left before treatment was complete by hospital, trust, department type and year</t>
  </si>
  <si>
    <t>Table 22: Percentage of Attendances Who Left before Treatment was Complete</t>
  </si>
  <si>
    <t>Table 23: Percentage of Attendances Who Re-attended within 7 Days (2021/22 to 2025/26)</t>
  </si>
  <si>
    <t>This worksheet contains one table, outlining percentage of attendances who re-attended within 7 days by hospital, trust, department type and year</t>
  </si>
  <si>
    <t>Table 23: Percentage of Attendances Who Re-attended within 7 Days</t>
  </si>
  <si>
    <t>Table 24: Total Number of Emergency Calls (2021/22 to 2025/26)</t>
  </si>
  <si>
    <t>This worksheet contains one table, outlining total number of emergency calls and incidents by year</t>
  </si>
  <si>
    <t>Table 24: Total Number of Emergency Calls</t>
  </si>
  <si>
    <t>Financial Year</t>
  </si>
  <si>
    <t>Number of Emergency Calls</t>
  </si>
  <si>
    <t>Number of Incidents</t>
  </si>
  <si>
    <t>Source: Clinical Response Model (NIAS)</t>
  </si>
  <si>
    <t>Table 25: Total Number of Emergency Calls, by HSC Trust (2025/26)</t>
  </si>
  <si>
    <t>This worksheet contains one table, outlining total number of emergency calls by HSC Trust and month</t>
  </si>
  <si>
    <t>Table 25: Total Number of Emergency Calls, by HSC Trust</t>
  </si>
  <si>
    <t>Year / Month</t>
  </si>
  <si>
    <t>Table 26: Total Number of Incidents, by HSC Trust (2025/26)</t>
  </si>
  <si>
    <t>This worksheet contains one table, outlining total number of incidents by HSC Trust and month</t>
  </si>
  <si>
    <t>Table 26: Total Number of Incidents, by HSC Trust</t>
  </si>
  <si>
    <t>Table 27: Mean Waiting Times, by HSC Trust and Call Category (2025/26)</t>
  </si>
  <si>
    <t>This worksheet contains one table, outlining mean waiting times by HSC Trust, call category and month</t>
  </si>
  <si>
    <t>Table 27: Mean Waiting Times, by HSC Trust and Call Category</t>
  </si>
  <si>
    <t>Category of Call</t>
  </si>
  <si>
    <t>Category 1</t>
  </si>
  <si>
    <t>0:07:41</t>
  </si>
  <si>
    <t>0:07:55</t>
  </si>
  <si>
    <t>0:09:02</t>
  </si>
  <si>
    <t>0:07:59</t>
  </si>
  <si>
    <t>0:09:08</t>
  </si>
  <si>
    <t>0:09:06</t>
  </si>
  <si>
    <t>0:08:50</t>
  </si>
  <si>
    <t>0:08:28</t>
  </si>
  <si>
    <t>0:08:55</t>
  </si>
  <si>
    <t>0:08:08</t>
  </si>
  <si>
    <t>0:08:03</t>
  </si>
  <si>
    <t>0:11:54</t>
  </si>
  <si>
    <t>0:12:20</t>
  </si>
  <si>
    <t>0:12:41</t>
  </si>
  <si>
    <t>0:13:28</t>
  </si>
  <si>
    <t>0:13:32</t>
  </si>
  <si>
    <t>0:13:46</t>
  </si>
  <si>
    <t>0:13:31</t>
  </si>
  <si>
    <t>0:13:05</t>
  </si>
  <si>
    <t>0:15:32</t>
  </si>
  <si>
    <t>0:14:45</t>
  </si>
  <si>
    <t>0:13:22</t>
  </si>
  <si>
    <t>0:13:18</t>
  </si>
  <si>
    <t>0:11:37</t>
  </si>
  <si>
    <t>0:12:34</t>
  </si>
  <si>
    <t>0:13:44</t>
  </si>
  <si>
    <t>0:15:19</t>
  </si>
  <si>
    <t>0:13:55</t>
  </si>
  <si>
    <t>0:14:15</t>
  </si>
  <si>
    <t>0:14:27</t>
  </si>
  <si>
    <t>0:14:52</t>
  </si>
  <si>
    <t>0:15:02</t>
  </si>
  <si>
    <t>0:13:23</t>
  </si>
  <si>
    <t>0:13:20</t>
  </si>
  <si>
    <t>0:12:26</t>
  </si>
  <si>
    <t>0:13:12</t>
  </si>
  <si>
    <t>0:13:00</t>
  </si>
  <si>
    <t>0:12:55</t>
  </si>
  <si>
    <t>0:15:11</t>
  </si>
  <si>
    <t>0:12:23</t>
  </si>
  <si>
    <t>0:15:42</t>
  </si>
  <si>
    <t>0:15:06</t>
  </si>
  <si>
    <t>0:15:25</t>
  </si>
  <si>
    <t>0:14:49</t>
  </si>
  <si>
    <t>0:14:16</t>
  </si>
  <si>
    <t>0:10:20</t>
  </si>
  <si>
    <t>0:10:06</t>
  </si>
  <si>
    <t>0:12:02</t>
  </si>
  <si>
    <t>0:11:03</t>
  </si>
  <si>
    <t>0:11:55</t>
  </si>
  <si>
    <t>0:10:59</t>
  </si>
  <si>
    <t>0:11:29</t>
  </si>
  <si>
    <t>0:12:14</t>
  </si>
  <si>
    <t>0:11:50</t>
  </si>
  <si>
    <t>0:11:45</t>
  </si>
  <si>
    <t>0:11:26</t>
  </si>
  <si>
    <t>0:11:34</t>
  </si>
  <si>
    <t>0:10:36</t>
  </si>
  <si>
    <t>0:10:58</t>
  </si>
  <si>
    <t>0:11:38</t>
  </si>
  <si>
    <t>0:11:43</t>
  </si>
  <si>
    <t>0:12:22</t>
  </si>
  <si>
    <t>0:12:09</t>
  </si>
  <si>
    <t>0:12:25</t>
  </si>
  <si>
    <t>0:13:01</t>
  </si>
  <si>
    <t>0:12:01</t>
  </si>
  <si>
    <t>0:11:48</t>
  </si>
  <si>
    <t>Category 1T</t>
  </si>
  <si>
    <t>0:09:43</t>
  </si>
  <si>
    <t>0:09:40</t>
  </si>
  <si>
    <t>0:10:57</t>
  </si>
  <si>
    <t>0:10:27</t>
  </si>
  <si>
    <t>0:09:37</t>
  </si>
  <si>
    <t>0:11:18</t>
  </si>
  <si>
    <t>0:10:53</t>
  </si>
  <si>
    <t>0:10:30</t>
  </si>
  <si>
    <t>0:10:08</t>
  </si>
  <si>
    <t>0:09:31</t>
  </si>
  <si>
    <t>0:08:36</t>
  </si>
  <si>
    <t>0:15:22</t>
  </si>
  <si>
    <t>0:15:16</t>
  </si>
  <si>
    <t>0:13:14</t>
  </si>
  <si>
    <t>0:14:59</t>
  </si>
  <si>
    <t>0:14:17</t>
  </si>
  <si>
    <t>0:15:39</t>
  </si>
  <si>
    <t>0:15:45</t>
  </si>
  <si>
    <t>0:14:55</t>
  </si>
  <si>
    <t>0:16:23</t>
  </si>
  <si>
    <t>0:16:41</t>
  </si>
  <si>
    <t>0:16:10</t>
  </si>
  <si>
    <t>0:14:35</t>
  </si>
  <si>
    <t>0:18:53</t>
  </si>
  <si>
    <t>0:18:19</t>
  </si>
  <si>
    <t>0:16:16</t>
  </si>
  <si>
    <t>0:18:51</t>
  </si>
  <si>
    <t>0:17:01</t>
  </si>
  <si>
    <t>0:17:53</t>
  </si>
  <si>
    <t>0:18:03</t>
  </si>
  <si>
    <t>0:17:03</t>
  </si>
  <si>
    <t>0:16:59</t>
  </si>
  <si>
    <t>0:24:06</t>
  </si>
  <si>
    <t>0:14:36</t>
  </si>
  <si>
    <t>0:16:06</t>
  </si>
  <si>
    <t>0:20:39</t>
  </si>
  <si>
    <t>0:18:21</t>
  </si>
  <si>
    <t>0:15:23</t>
  </si>
  <si>
    <t>0:17:21</t>
  </si>
  <si>
    <t>0:16:18</t>
  </si>
  <si>
    <t>0:19:07</t>
  </si>
  <si>
    <t>0:17:52</t>
  </si>
  <si>
    <t>0:19:30</t>
  </si>
  <si>
    <t>0:18:35</t>
  </si>
  <si>
    <t>0:15:58</t>
  </si>
  <si>
    <t>0:13:06</t>
  </si>
  <si>
    <t>0:13:43</t>
  </si>
  <si>
    <t>0:14:21</t>
  </si>
  <si>
    <t>0:14:33</t>
  </si>
  <si>
    <t>0:15:30</t>
  </si>
  <si>
    <t>0:14:40</t>
  </si>
  <si>
    <t>0:14:54</t>
  </si>
  <si>
    <t>0:15:09</t>
  </si>
  <si>
    <t>0:14:19</t>
  </si>
  <si>
    <t>0:14:58</t>
  </si>
  <si>
    <t>0:15:00</t>
  </si>
  <si>
    <t>0:14:18</t>
  </si>
  <si>
    <t>0:14:41</t>
  </si>
  <si>
    <t>0:14:57</t>
  </si>
  <si>
    <t>0:16:11</t>
  </si>
  <si>
    <t>0:13:16</t>
  </si>
  <si>
    <t>Category 2</t>
  </si>
  <si>
    <t>0:56:55</t>
  </si>
  <si>
    <t>1:10:35</t>
  </si>
  <si>
    <t>1:15:19</t>
  </si>
  <si>
    <t>1:14:09</t>
  </si>
  <si>
    <t>1:35:25</t>
  </si>
  <si>
    <t>1:33:12</t>
  </si>
  <si>
    <t>1:28:20</t>
  </si>
  <si>
    <t>1:42:44</t>
  </si>
  <si>
    <t>2:10:39</t>
  </si>
  <si>
    <t>3:02:29</t>
  </si>
  <si>
    <t>1:52:48</t>
  </si>
  <si>
    <t>1:30:41</t>
  </si>
  <si>
    <t>0:52:04</t>
  </si>
  <si>
    <t>0:51:55</t>
  </si>
  <si>
    <t>0:59:51</t>
  </si>
  <si>
    <t>0:56:18</t>
  </si>
  <si>
    <t>1:08:29</t>
  </si>
  <si>
    <t>1:04:01</t>
  </si>
  <si>
    <t>1:18:56</t>
  </si>
  <si>
    <t>1:21:26</t>
  </si>
  <si>
    <t>1:44:06</t>
  </si>
  <si>
    <t>2:17:29</t>
  </si>
  <si>
    <t>1:20:15</t>
  </si>
  <si>
    <t>1:08:27</t>
  </si>
  <si>
    <t>1:07:16</t>
  </si>
  <si>
    <t>1:29:30</t>
  </si>
  <si>
    <t>1:30:04</t>
  </si>
  <si>
    <t>1:29:25</t>
  </si>
  <si>
    <t>1:52:55</t>
  </si>
  <si>
    <t>2:00:44</t>
  </si>
  <si>
    <t>1:38:38</t>
  </si>
  <si>
    <t>1:52:00</t>
  </si>
  <si>
    <t>2:20:40</t>
  </si>
  <si>
    <t>3:21:39</t>
  </si>
  <si>
    <t>2:07:51</t>
  </si>
  <si>
    <t>1:46:35</t>
  </si>
  <si>
    <t>0:55:15</t>
  </si>
  <si>
    <t>1:03:56</t>
  </si>
  <si>
    <t>1:06:56</t>
  </si>
  <si>
    <t>1:05:06</t>
  </si>
  <si>
    <t>1:16:19</t>
  </si>
  <si>
    <t>0:58:07</t>
  </si>
  <si>
    <t>1:14:39</t>
  </si>
  <si>
    <t>1:26:26</t>
  </si>
  <si>
    <t>1:50:09</t>
  </si>
  <si>
    <t>2:22:34</t>
  </si>
  <si>
    <t>1:23:10</t>
  </si>
  <si>
    <t>1:17:54</t>
  </si>
  <si>
    <t>0:33:27</t>
  </si>
  <si>
    <t>0:37:14</t>
  </si>
  <si>
    <t>0:39:53</t>
  </si>
  <si>
    <t>0:38:56</t>
  </si>
  <si>
    <t>0:50:37</t>
  </si>
  <si>
    <t>0:40:16</t>
  </si>
  <si>
    <t>0:45:58</t>
  </si>
  <si>
    <t>0:43:34</t>
  </si>
  <si>
    <t>0:51:33</t>
  </si>
  <si>
    <t>0:57:57</t>
  </si>
  <si>
    <t>0:50:15</t>
  </si>
  <si>
    <t>0:40:20</t>
  </si>
  <si>
    <t>0:53:07</t>
  </si>
  <si>
    <t>1:02:28</t>
  </si>
  <si>
    <t>1:06:26</t>
  </si>
  <si>
    <t>1:05:17</t>
  </si>
  <si>
    <t>1:20:22</t>
  </si>
  <si>
    <t>1:14:27</t>
  </si>
  <si>
    <t>1:17:46</t>
  </si>
  <si>
    <t>1:25:22</t>
  </si>
  <si>
    <t>1:47:23</t>
  </si>
  <si>
    <t>2:21:04</t>
  </si>
  <si>
    <t>1:29:56</t>
  </si>
  <si>
    <t>1:16:36</t>
  </si>
  <si>
    <t>Category 3</t>
  </si>
  <si>
    <t>2:36:33</t>
  </si>
  <si>
    <t>3:38:02</t>
  </si>
  <si>
    <t>3:55:42</t>
  </si>
  <si>
    <t>3:50:45</t>
  </si>
  <si>
    <t>4:19:29</t>
  </si>
  <si>
    <t>3:49:00</t>
  </si>
  <si>
    <t>4:00:05</t>
  </si>
  <si>
    <t>4:27:22</t>
  </si>
  <si>
    <t>6:12:04</t>
  </si>
  <si>
    <t>10:36:26</t>
  </si>
  <si>
    <t>7:23:46</t>
  </si>
  <si>
    <t>4:29:18</t>
  </si>
  <si>
    <t>1:35:34</t>
  </si>
  <si>
    <t>1:39:59</t>
  </si>
  <si>
    <t>1:57:25</t>
  </si>
  <si>
    <t>1:53:45</t>
  </si>
  <si>
    <t>2:40:55</t>
  </si>
  <si>
    <t>2:02:29</t>
  </si>
  <si>
    <t>3:09:16</t>
  </si>
  <si>
    <t>3:13:01</t>
  </si>
  <si>
    <t>4:45:33</t>
  </si>
  <si>
    <t>7:26:13</t>
  </si>
  <si>
    <t>3:40:30</t>
  </si>
  <si>
    <t>2:50:25</t>
  </si>
  <si>
    <t>2:58:12</t>
  </si>
  <si>
    <t>4:03:50</t>
  </si>
  <si>
    <t>4:00:24</t>
  </si>
  <si>
    <t>4:02:28</t>
  </si>
  <si>
    <t>4:16:00</t>
  </si>
  <si>
    <t>4:02:09</t>
  </si>
  <si>
    <t>4:10:57</t>
  </si>
  <si>
    <t>4:18:11</t>
  </si>
  <si>
    <t>7:57:14</t>
  </si>
  <si>
    <t>11:02:11</t>
  </si>
  <si>
    <t>7:48:45</t>
  </si>
  <si>
    <t>4:41:12</t>
  </si>
  <si>
    <t>1:47:58</t>
  </si>
  <si>
    <t>2:14:54</t>
  </si>
  <si>
    <t>2:24:10</t>
  </si>
  <si>
    <t>1:54:41</t>
  </si>
  <si>
    <t>2:47:17</t>
  </si>
  <si>
    <t>1:33:38</t>
  </si>
  <si>
    <t>2:49:53</t>
  </si>
  <si>
    <t>3:13:56</t>
  </si>
  <si>
    <t>4:00:46</t>
  </si>
  <si>
    <t>6:06:53</t>
  </si>
  <si>
    <t>3:16:08</t>
  </si>
  <si>
    <t>2:56:41</t>
  </si>
  <si>
    <t>0:48:39</t>
  </si>
  <si>
    <t>0:57:40</t>
  </si>
  <si>
    <t>0:57:08</t>
  </si>
  <si>
    <t>0:58:31</t>
  </si>
  <si>
    <t>1:14:29</t>
  </si>
  <si>
    <t>0:58:58</t>
  </si>
  <si>
    <t>1:03:49</t>
  </si>
  <si>
    <t>1:02:39</t>
  </si>
  <si>
    <t>1:24:16</t>
  </si>
  <si>
    <t>1:34:41</t>
  </si>
  <si>
    <t>1:24:30</t>
  </si>
  <si>
    <t>1:03:31</t>
  </si>
  <si>
    <t>1:52:06</t>
  </si>
  <si>
    <t>2:16:56</t>
  </si>
  <si>
    <t>2:25:40</t>
  </si>
  <si>
    <t>2:17:40</t>
  </si>
  <si>
    <t>2:51:09</t>
  </si>
  <si>
    <t>2:14:45</t>
  </si>
  <si>
    <t>2:51:40</t>
  </si>
  <si>
    <t>2:59:32</t>
  </si>
  <si>
    <t>4:17:58</t>
  </si>
  <si>
    <t>5:51:23</t>
  </si>
  <si>
    <t>4:03:22</t>
  </si>
  <si>
    <t>2:56:39</t>
  </si>
  <si>
    <t>Category 4</t>
  </si>
  <si>
    <t>24:33:35</t>
  </si>
  <si>
    <t>0:09:03</t>
  </si>
  <si>
    <t>0:19:17</t>
  </si>
  <si>
    <t>0:00:12</t>
  </si>
  <si>
    <t>0:02:48</t>
  </si>
  <si>
    <t>0:44:35</t>
  </si>
  <si>
    <t>0:10:38</t>
  </si>
  <si>
    <t>0:00:10</t>
  </si>
  <si>
    <t>0:20:54</t>
  </si>
  <si>
    <t>18:10:48</t>
  </si>
  <si>
    <t>1:18:30</t>
  </si>
  <si>
    <t>1:40:37</t>
  </si>
  <si>
    <t>30:21:32</t>
  </si>
  <si>
    <t>0:41:24</t>
  </si>
  <si>
    <t>5:31:17</t>
  </si>
  <si>
    <t>0:59:34</t>
  </si>
  <si>
    <t>0:45:55</t>
  </si>
  <si>
    <t>1:14:04</t>
  </si>
  <si>
    <t>11:51:43</t>
  </si>
  <si>
    <t>0:01:16</t>
  </si>
  <si>
    <t>0:49:03</t>
  </si>
  <si>
    <t>10:07:08</t>
  </si>
  <si>
    <t>0:56:38</t>
  </si>
  <si>
    <t>28:44:29</t>
  </si>
  <si>
    <t>1:17:34</t>
  </si>
  <si>
    <t>2:38:15</t>
  </si>
  <si>
    <t>0:40:27</t>
  </si>
  <si>
    <t>2:47:21</t>
  </si>
  <si>
    <t>1:49:04</t>
  </si>
  <si>
    <t>1:04:52</t>
  </si>
  <si>
    <t>0:58:01</t>
  </si>
  <si>
    <t>1:40:53</t>
  </si>
  <si>
    <t>1:32:53</t>
  </si>
  <si>
    <t>1:08:03</t>
  </si>
  <si>
    <t>0:32:37</t>
  </si>
  <si>
    <t>1:38:03</t>
  </si>
  <si>
    <t>1:11:26</t>
  </si>
  <si>
    <t>2:15:23</t>
  </si>
  <si>
    <t>1:10:12</t>
  </si>
  <si>
    <t>1:13:41</t>
  </si>
  <si>
    <t>1:45:13</t>
  </si>
  <si>
    <t>3:45:48</t>
  </si>
  <si>
    <t>0:15:31</t>
  </si>
  <si>
    <t>1:12:58</t>
  </si>
  <si>
    <t>13:14:58</t>
  </si>
  <si>
    <t>0:48:55</t>
  </si>
  <si>
    <t>1:06:51</t>
  </si>
  <si>
    <t>10:52:22</t>
  </si>
  <si>
    <t>0:51:09</t>
  </si>
  <si>
    <t>2:19:20</t>
  </si>
  <si>
    <t>3:33:49</t>
  </si>
  <si>
    <t>1:24:13</t>
  </si>
  <si>
    <t>1:51:45</t>
  </si>
  <si>
    <t>6:59:01</t>
  </si>
  <si>
    <t>7:49:38</t>
  </si>
  <si>
    <t>Times are in HH:MM:SS format</t>
  </si>
  <si>
    <t>Table 28: 90th Percentile Waiting Times, by HSC Trust and Call Category (2025/26)</t>
  </si>
  <si>
    <t>This worksheet contains one table, outlining 90th percentile waiting times by HSC Trust, call category and month</t>
  </si>
  <si>
    <t>Table 28: 90th Percentile Waiting Times, by HSC Trust and Call Category</t>
  </si>
  <si>
    <t>0:13:07</t>
  </si>
  <si>
    <t>0:11:57</t>
  </si>
  <si>
    <t>0:16:05</t>
  </si>
  <si>
    <t>0:13:21</t>
  </si>
  <si>
    <t>0:14:34</t>
  </si>
  <si>
    <t>0:14:46</t>
  </si>
  <si>
    <t>0:13:27</t>
  </si>
  <si>
    <t>0:22:30</t>
  </si>
  <si>
    <t>0:22:12</t>
  </si>
  <si>
    <t>0:22:24</t>
  </si>
  <si>
    <t>0:23:55</t>
  </si>
  <si>
    <t>0:24:55</t>
  </si>
  <si>
    <t>0:24:56</t>
  </si>
  <si>
    <t>0:24:28</t>
  </si>
  <si>
    <t>0:23:56</t>
  </si>
  <si>
    <t>0:28:56</t>
  </si>
  <si>
    <t>0:29:17</t>
  </si>
  <si>
    <t>0:24:27</t>
  </si>
  <si>
    <t>0:24:47</t>
  </si>
  <si>
    <t>0:20:44</t>
  </si>
  <si>
    <t>0:21:29</t>
  </si>
  <si>
    <t>0:25:46</t>
  </si>
  <si>
    <t>0:23:31</t>
  </si>
  <si>
    <t>0:27:18</t>
  </si>
  <si>
    <t>0:27:55</t>
  </si>
  <si>
    <t>0:27:53</t>
  </si>
  <si>
    <t>0:27:31</t>
  </si>
  <si>
    <t>0:27:32</t>
  </si>
  <si>
    <t>0:28:04</t>
  </si>
  <si>
    <t>0:25:55</t>
  </si>
  <si>
    <t>0:24:54</t>
  </si>
  <si>
    <t>0:23:37</t>
  </si>
  <si>
    <t>0:24:11</t>
  </si>
  <si>
    <t>0:25:04</t>
  </si>
  <si>
    <t>0:25:33</t>
  </si>
  <si>
    <t>0:27:51</t>
  </si>
  <si>
    <t>0:23:27</t>
  </si>
  <si>
    <t>0:24:57</t>
  </si>
  <si>
    <t>0:29:55</t>
  </si>
  <si>
    <t>0:28:14</t>
  </si>
  <si>
    <t>0:27:15</t>
  </si>
  <si>
    <t>0:19:03</t>
  </si>
  <si>
    <t>0:22:21</t>
  </si>
  <si>
    <t>0:21:28</t>
  </si>
  <si>
    <t>0:22:43</t>
  </si>
  <si>
    <t>0:22:01</t>
  </si>
  <si>
    <t>0:24:18</t>
  </si>
  <si>
    <t>0:25:10</t>
  </si>
  <si>
    <t>0:22:13</t>
  </si>
  <si>
    <t>0:25:35</t>
  </si>
  <si>
    <t>0:22:52</t>
  </si>
  <si>
    <t>0:23:38</t>
  </si>
  <si>
    <t>0:20:00</t>
  </si>
  <si>
    <t>0:21:47</t>
  </si>
  <si>
    <t>0:22:37</t>
  </si>
  <si>
    <t>0:23:17</t>
  </si>
  <si>
    <t>0:23:03</t>
  </si>
  <si>
    <t>0:23:18</t>
  </si>
  <si>
    <t>0:24:58</t>
  </si>
  <si>
    <t>0:25:38</t>
  </si>
  <si>
    <t>0:23:15</t>
  </si>
  <si>
    <t>0:16:21</t>
  </si>
  <si>
    <t>0:15:24</t>
  </si>
  <si>
    <t>0:18:00</t>
  </si>
  <si>
    <t>0:18:16</t>
  </si>
  <si>
    <t>0:16:14</t>
  </si>
  <si>
    <t>0:18:22</t>
  </si>
  <si>
    <t>0:16:54</t>
  </si>
  <si>
    <t>0:18:02</t>
  </si>
  <si>
    <t>0:16:15</t>
  </si>
  <si>
    <t>0:15:27</t>
  </si>
  <si>
    <t>0:26:14</t>
  </si>
  <si>
    <t>0:29:36</t>
  </si>
  <si>
    <t>0:24:09</t>
  </si>
  <si>
    <t>0:26:37</t>
  </si>
  <si>
    <t>0:25:40</t>
  </si>
  <si>
    <t>0:27:27</t>
  </si>
  <si>
    <t>0:27:00</t>
  </si>
  <si>
    <t>0:27:28</t>
  </si>
  <si>
    <t>0:29:44</t>
  </si>
  <si>
    <t>0:30:53</t>
  </si>
  <si>
    <t>0:29:19</t>
  </si>
  <si>
    <t>0:28:40</t>
  </si>
  <si>
    <t>0:31:26</t>
  </si>
  <si>
    <t>0:34:11</t>
  </si>
  <si>
    <t>0:35:38</t>
  </si>
  <si>
    <t>0:28:06</t>
  </si>
  <si>
    <t>0:33:12</t>
  </si>
  <si>
    <t>0:32:16</t>
  </si>
  <si>
    <t>0:34:55</t>
  </si>
  <si>
    <t>0:30:47</t>
  </si>
  <si>
    <t>0:29:12</t>
  </si>
  <si>
    <t>0:30:22</t>
  </si>
  <si>
    <t>0:26:39</t>
  </si>
  <si>
    <t>0:26:02</t>
  </si>
  <si>
    <t>0:31:41</t>
  </si>
  <si>
    <t>0:30:03</t>
  </si>
  <si>
    <t>0:33:31</t>
  </si>
  <si>
    <t>0:27:54</t>
  </si>
  <si>
    <t>0:31:57</t>
  </si>
  <si>
    <t>0:29:38</t>
  </si>
  <si>
    <t>0:29:32</t>
  </si>
  <si>
    <t>0:32:54</t>
  </si>
  <si>
    <t>0:30:48</t>
  </si>
  <si>
    <t>0:36:19</t>
  </si>
  <si>
    <t>0:34:59</t>
  </si>
  <si>
    <t>0:31:35</t>
  </si>
  <si>
    <t>0:24:32</t>
  </si>
  <si>
    <t>0:24:44</t>
  </si>
  <si>
    <t>0:32:09</t>
  </si>
  <si>
    <t>0:25:57</t>
  </si>
  <si>
    <t>0:24:40</t>
  </si>
  <si>
    <t>0:28:30</t>
  </si>
  <si>
    <t>0:28:48</t>
  </si>
  <si>
    <t>0:29:21</t>
  </si>
  <si>
    <t>0:30:52</t>
  </si>
  <si>
    <t>0:31:43</t>
  </si>
  <si>
    <t>0:29:02</t>
  </si>
  <si>
    <t>0:27:20</t>
  </si>
  <si>
    <t>0:27:10</t>
  </si>
  <si>
    <t>0:28:53</t>
  </si>
  <si>
    <t>0:25:59</t>
  </si>
  <si>
    <t>0:26:28</t>
  </si>
  <si>
    <t>0:28:05</t>
  </si>
  <si>
    <t>0:29:18</t>
  </si>
  <si>
    <t>0:27:43</t>
  </si>
  <si>
    <t>0:26:10</t>
  </si>
  <si>
    <t>2:14:09</t>
  </si>
  <si>
    <t>2:36:06</t>
  </si>
  <si>
    <t>3:03:41</t>
  </si>
  <si>
    <t>2:59:58</t>
  </si>
  <si>
    <t>3:43:21</t>
  </si>
  <si>
    <t>3:38:44</t>
  </si>
  <si>
    <t>3:25:20</t>
  </si>
  <si>
    <t>3:51:15</t>
  </si>
  <si>
    <t>5:21:17</t>
  </si>
  <si>
    <t>6:32:10</t>
  </si>
  <si>
    <t>4:19:42</t>
  </si>
  <si>
    <t>3:28:04</t>
  </si>
  <si>
    <t>1:51:32</t>
  </si>
  <si>
    <t>2:00:35</t>
  </si>
  <si>
    <t>2:08:31</t>
  </si>
  <si>
    <t>2:07:40</t>
  </si>
  <si>
    <t>2:41:01</t>
  </si>
  <si>
    <t>2:23:54</t>
  </si>
  <si>
    <t>2:52:22</t>
  </si>
  <si>
    <t>3:10:14</t>
  </si>
  <si>
    <t>4:06:22</t>
  </si>
  <si>
    <t>5:08:39</t>
  </si>
  <si>
    <t>2:57:32</t>
  </si>
  <si>
    <t>2:32:05</t>
  </si>
  <si>
    <t>2:24:28</t>
  </si>
  <si>
    <t>3:09:18</t>
  </si>
  <si>
    <t>3:21:02</t>
  </si>
  <si>
    <t>3:13:19</t>
  </si>
  <si>
    <t>4:08:50</t>
  </si>
  <si>
    <t>4:33:18</t>
  </si>
  <si>
    <t>3:34:24</t>
  </si>
  <si>
    <t>3:55:19</t>
  </si>
  <si>
    <t>5:04:11</t>
  </si>
  <si>
    <t>7:10:26</t>
  </si>
  <si>
    <t>4:46:11</t>
  </si>
  <si>
    <t>3:54:43</t>
  </si>
  <si>
    <t>2:02:03</t>
  </si>
  <si>
    <t>2:29:31</t>
  </si>
  <si>
    <t>2:32:33</t>
  </si>
  <si>
    <t>2:25:26</t>
  </si>
  <si>
    <t>2:46:37</t>
  </si>
  <si>
    <t>2:04:56</t>
  </si>
  <si>
    <t>2:49:52</t>
  </si>
  <si>
    <t>3:10:01</t>
  </si>
  <si>
    <t>4:11:24</t>
  </si>
  <si>
    <t>5:35:07</t>
  </si>
  <si>
    <t>3:05:26</t>
  </si>
  <si>
    <t>2:55:27</t>
  </si>
  <si>
    <t>1:15:20</t>
  </si>
  <si>
    <t>1:20:25</t>
  </si>
  <si>
    <t>1:29:05</t>
  </si>
  <si>
    <t>1:23:40</t>
  </si>
  <si>
    <t>1:59:58</t>
  </si>
  <si>
    <t>1:28:10</t>
  </si>
  <si>
    <t>1:46:00</t>
  </si>
  <si>
    <t>1:37:42</t>
  </si>
  <si>
    <t>1:55:23</t>
  </si>
  <si>
    <t>2:10:53</t>
  </si>
  <si>
    <t>1:54:38</t>
  </si>
  <si>
    <t>1:59:59</t>
  </si>
  <si>
    <t>2:20:47</t>
  </si>
  <si>
    <t>2:32:43</t>
  </si>
  <si>
    <t>2:28:25</t>
  </si>
  <si>
    <t>3:09:47</t>
  </si>
  <si>
    <t>2:44:16</t>
  </si>
  <si>
    <t>2:56:55</t>
  </si>
  <si>
    <t>3:11:48</t>
  </si>
  <si>
    <t>4:14:21</t>
  </si>
  <si>
    <t>5:27:00</t>
  </si>
  <si>
    <t>3:22:05</t>
  </si>
  <si>
    <t>2:55:21</t>
  </si>
  <si>
    <t>7:55:47</t>
  </si>
  <si>
    <t>10:57:54</t>
  </si>
  <si>
    <t>12:32:05</t>
  </si>
  <si>
    <t>10:28:39</t>
  </si>
  <si>
    <t>11:25:44</t>
  </si>
  <si>
    <t>10:19:28</t>
  </si>
  <si>
    <t>10:45:27</t>
  </si>
  <si>
    <t>12:47:04</t>
  </si>
  <si>
    <t>16:04:35</t>
  </si>
  <si>
    <t>25:33:52</t>
  </si>
  <si>
    <t>21:48:37</t>
  </si>
  <si>
    <t>12:33:39</t>
  </si>
  <si>
    <t>3:58:44</t>
  </si>
  <si>
    <t>4:21:28</t>
  </si>
  <si>
    <t>4:18:24</t>
  </si>
  <si>
    <t>5:02:46</t>
  </si>
  <si>
    <t>7:15:04</t>
  </si>
  <si>
    <t>5:36:24</t>
  </si>
  <si>
    <t>8:48:11</t>
  </si>
  <si>
    <t>9:32:27</t>
  </si>
  <si>
    <t>14:44:10</t>
  </si>
  <si>
    <t>19:47:02</t>
  </si>
  <si>
    <t>9:57:01</t>
  </si>
  <si>
    <t>8:02:35</t>
  </si>
  <si>
    <t>9:30:54</t>
  </si>
  <si>
    <t>11:49:59</t>
  </si>
  <si>
    <t>12:30:29</t>
  </si>
  <si>
    <t>10:36:16</t>
  </si>
  <si>
    <t>11:30:14</t>
  </si>
  <si>
    <t>10:41:44</t>
  </si>
  <si>
    <t>10:45:17</t>
  </si>
  <si>
    <t>12:01:11</t>
  </si>
  <si>
    <t>21:04:09</t>
  </si>
  <si>
    <t>23:54:10</t>
  </si>
  <si>
    <t>21:43:30</t>
  </si>
  <si>
    <t>11:54:58</t>
  </si>
  <si>
    <t>4:42:00</t>
  </si>
  <si>
    <t>6:08:41</t>
  </si>
  <si>
    <t>5:57:18</t>
  </si>
  <si>
    <t>4:27:04</t>
  </si>
  <si>
    <t>7:38:13</t>
  </si>
  <si>
    <t>3:16:43</t>
  </si>
  <si>
    <t>8:10:18</t>
  </si>
  <si>
    <t>8:31:24</t>
  </si>
  <si>
    <t>12:07:11</t>
  </si>
  <si>
    <t>16:54:27</t>
  </si>
  <si>
    <t>8:40:43</t>
  </si>
  <si>
    <t>8:09:16</t>
  </si>
  <si>
    <t>1:55:13</t>
  </si>
  <si>
    <t>2:21:41</t>
  </si>
  <si>
    <t>1:58:49</t>
  </si>
  <si>
    <t>2:13:09</t>
  </si>
  <si>
    <t>2:55:29</t>
  </si>
  <si>
    <t>2:21:25</t>
  </si>
  <si>
    <t>2:24:33</t>
  </si>
  <si>
    <t>2:29:59</t>
  </si>
  <si>
    <t>3:19:46</t>
  </si>
  <si>
    <t>3:57:57</t>
  </si>
  <si>
    <t>3:14:29</t>
  </si>
  <si>
    <t>2:35:17</t>
  </si>
  <si>
    <t>5:01:47</t>
  </si>
  <si>
    <t>6:20:29</t>
  </si>
  <si>
    <t>6:21:30</t>
  </si>
  <si>
    <t>6:11:54</t>
  </si>
  <si>
    <t>8:03:23</t>
  </si>
  <si>
    <t>5:51:19</t>
  </si>
  <si>
    <t>8:08:05</t>
  </si>
  <si>
    <t>8:41:28</t>
  </si>
  <si>
    <t>12:55:32</t>
  </si>
  <si>
    <t>17:08:14</t>
  </si>
  <si>
    <t>11:03:16</t>
  </si>
  <si>
    <t>8:28:33</t>
  </si>
  <si>
    <t>58:13:59</t>
  </si>
  <si>
    <t>0:19:43</t>
  </si>
  <si>
    <t>0:05:02</t>
  </si>
  <si>
    <t>31:57:02</t>
  </si>
  <si>
    <t>1:14:40</t>
  </si>
  <si>
    <t>0:43:01</t>
  </si>
  <si>
    <t>8:53:02</t>
  </si>
  <si>
    <t>1:00:39</t>
  </si>
  <si>
    <t>19:55:58</t>
  </si>
  <si>
    <t>17:06:48</t>
  </si>
  <si>
    <t>1:43:00</t>
  </si>
  <si>
    <t>4:12:43</t>
  </si>
  <si>
    <t>1:11:53</t>
  </si>
  <si>
    <t>1:51:22</t>
  </si>
  <si>
    <t>2:00:12</t>
  </si>
  <si>
    <t>1:22:07</t>
  </si>
  <si>
    <t>2:56:22</t>
  </si>
  <si>
    <t>1:32:30</t>
  </si>
  <si>
    <t>1:25:15</t>
  </si>
  <si>
    <t>1:44:19</t>
  </si>
  <si>
    <t>3:26:31</t>
  </si>
  <si>
    <t>8:26:18</t>
  </si>
  <si>
    <t>1:36:08</t>
  </si>
  <si>
    <t>38:37:36</t>
  </si>
  <si>
    <t>1:19:08</t>
  </si>
  <si>
    <t>1:37:38</t>
  </si>
  <si>
    <t>24:44:18</t>
  </si>
  <si>
    <t>1:57:47</t>
  </si>
  <si>
    <t>4:13:24</t>
  </si>
  <si>
    <t>8:39:52</t>
  </si>
  <si>
    <t>3:25:34</t>
  </si>
  <si>
    <t>3:52:59</t>
  </si>
  <si>
    <t>18:44:19</t>
  </si>
  <si>
    <t>24:40:00</t>
  </si>
  <si>
    <t>Table 29: Response Times, by HSC Trust and Call Category (2025/26)</t>
  </si>
  <si>
    <t>This worksheet contains one table, outlining mean and 90th percentile response times by HSC Trust and call category</t>
  </si>
  <si>
    <t>Table 29: Response Times, by HSC Trust and Call Category</t>
  </si>
  <si>
    <t>Mean - Category 1</t>
  </si>
  <si>
    <t>Mean - Category 1T</t>
  </si>
  <si>
    <t>Mean - Category 2</t>
  </si>
  <si>
    <t>90th Percentile - Category 1</t>
  </si>
  <si>
    <t>90th Percentile - Category 1T</t>
  </si>
  <si>
    <t>90th Percentile - Category 2</t>
  </si>
  <si>
    <t>0:08:27</t>
  </si>
  <si>
    <t>0:10:13</t>
  </si>
  <si>
    <t>1:36:33</t>
  </si>
  <si>
    <t>0:14:12</t>
  </si>
  <si>
    <t>0:16:53</t>
  </si>
  <si>
    <t>3:47:22</t>
  </si>
  <si>
    <t>0:13:34</t>
  </si>
  <si>
    <t>0:15:20</t>
  </si>
  <si>
    <t>1:15:24</t>
  </si>
  <si>
    <t>0:25:05</t>
  </si>
  <si>
    <t>0:28:33</t>
  </si>
  <si>
    <t>2:49:57</t>
  </si>
  <si>
    <t>0:17:54</t>
  </si>
  <si>
    <t>1:51:24</t>
  </si>
  <si>
    <t>0:26:16</t>
  </si>
  <si>
    <t>0:31:18</t>
  </si>
  <si>
    <t>4:06:00</t>
  </si>
  <si>
    <t>0:14:06</t>
  </si>
  <si>
    <t>0:17:44</t>
  </si>
  <si>
    <t>1:20:13</t>
  </si>
  <si>
    <t>0:26:33</t>
  </si>
  <si>
    <t>0:31:47</t>
  </si>
  <si>
    <t>3:00:35</t>
  </si>
  <si>
    <t>0:11:27</t>
  </si>
  <si>
    <t>0:14:29</t>
  </si>
  <si>
    <t>0:44:19</t>
  </si>
  <si>
    <t>0:22:49</t>
  </si>
  <si>
    <t>0:28:12</t>
  </si>
  <si>
    <t>1:39:35</t>
  </si>
  <si>
    <t>0:12:03</t>
  </si>
  <si>
    <t>1:21:29</t>
  </si>
  <si>
    <t>0:23:16</t>
  </si>
  <si>
    <t>0:27:45</t>
  </si>
  <si>
    <t>3:06:44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</si>
</sst>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4" x14ac:knownFonts="1">
    <font>
      <sz val="12"/>
      <color rgb="FF000000"/>
      <name val="Arial"/>
    </font>
    <font>
      <b/>
      <sz val="15"/>
      <color rgb="FF000000"/>
      <name val="Arial"/>
    </font>
    <font>
      <b/>
      <sz val="12"/>
      <color rgb="FF000000"/>
      <name val="Arial"/>
    </font>
    <font>
      <u/>
      <sz val="12"/>
      <color theme="10"/>
      <name val="Arial"/>
    </font>
  </fonts>
  <fills count="2">
    <fill>
      <patternFill patternType="none"/>
    </fill>
    <fill>
      <patternFill patternType="gray125"/>
    </fill>
  </fills>
  <borders count="2">
    <border>
      <left/>
      <right/>
      <top/>
      <bottom/>
      <diagonal/>
    </border>
    <border>
      <left/>
      <right/>
      <top style="thin">
        <color rgb="FF000000"/>
      </top>
      <bottom style="double">
        <color rgb="FF000000"/>
      </bottom>
      <diagonal/>
    </border>
  </borders>
  <cellStyleXfs count="1">
    <xf numFmtId="0" fontId="0" fillId="0" borderId="0"/>
  </cellStyleXfs>
  <cellXfs count="15">
    <xf numFmtId="0" fontId="0" fillId="0" borderId="0" xfId="0"/>
    <xf numFmtId="0" fontId="1" fillId="0" borderId="0" xfId="0" applyFont="1"/>
    <xf numFmtId="0" fontId="0" fillId="0" borderId="0" xfId="0" applyAlignment="1">
      <alignment wrapText="1"/>
    </xf>
    <xf numFmtId="0" fontId="2" fillId="0" borderId="0" xfId="0" applyFont="1"/>
    <xf numFmtId="0" fontId="3" fillId="0" borderId="0" xfId="0" applyFont="1" applyAlignment="1">
      <alignment wrapText="1"/>
    </xf>
    <xf numFmtId="0" fontId="2" fillId="0" borderId="1" xfId="0" applyFont="1" applyBorder="1" applyAlignment="1">
      <alignment horizontal="right" wrapText="1"/>
    </xf>
    <xf numFmtId="0" fontId="2" fillId="0" borderId="1" xfId="0" applyFont="1" applyBorder="1" applyAlignment="1">
      <alignment horizontal="left" wrapText="1"/>
    </xf>
    <xf numFmtId="3" fontId="0" fillId="0" borderId="0" xfId="0" applyNumberFormat="1" applyAlignment="1">
      <alignment horizontal="right"/>
    </xf>
    <xf numFmtId="3" fontId="2" fillId="0" borderId="0" xfId="0" applyNumberFormat="1" applyFont="1" applyAlignment="1">
      <alignment horizontal="right"/>
    </xf>
    <xf numFmtId="0" fontId="3" fillId="0" borderId="0" xfId="0" applyFont="1"/>
    <xf numFmtId="164" fontId="0" fillId="0" borderId="0" xfId="0" applyNumberFormat="1" applyAlignment="1">
      <alignment horizontal="right"/>
    </xf>
    <xf numFmtId="164" fontId="2" fillId="0" borderId="0" xfId="0" applyNumberFormat="1" applyFont="1" applyAlignment="1">
      <alignment horizontal="right"/>
    </xf>
    <xf numFmtId="20" fontId="0" fillId="0" borderId="0" xfId="0" applyNumberFormat="1" applyAlignment="1">
      <alignment horizontal="right"/>
    </xf>
    <xf numFmtId="20" fontId="2" fillId="0" borderId="0" xfId="0" applyNumberFormat="1" applyFont="1" applyAlignment="1">
      <alignment horizontal="right"/>
    </xf>
    <xf numFmtId="0" fontId="0" fillId="0" borderId="0" xfId="0" applyAlignment="1">
      <alignment horizontal="left"/>
    </xf>
  </cellXfs>
  <cellStyles count="1">
    <cellStyle name="Normal" xfId="0" builtinId="0"/>
  </cellStyles>
  <dxfs count="0"/>
  <tableStyles count="1" defaultTableStyle="TableStyleMedium2" defaultPivotStyle="PivotStyleLight16">
    <tableStyle name="Invisible" pivot="0" table="0" count="0" xr9:uid="{5CD08380-2723-4A2B-9C39-15D802D2EA3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a" displayName="table_1a" ref="A4:M10" totalsRowShown="0">
  <tableColumns count="13">
    <tableColumn id="1" xr3:uid="{00000000-0010-0000-0000-000001000000}" name="HSC Trust"/>
    <tableColumn id="2" xr3:uid="{00000000-0010-0000-0000-000002000000}" name="Apr 25"/>
    <tableColumn id="3" xr3:uid="{00000000-0010-0000-0000-000003000000}" name="May 25"/>
    <tableColumn id="4" xr3:uid="{00000000-0010-0000-0000-000004000000}" name="Jun 25"/>
    <tableColumn id="5" xr3:uid="{00000000-0010-0000-0000-000005000000}" name="Jul 25"/>
    <tableColumn id="6" xr3:uid="{00000000-0010-0000-0000-000006000000}" name="Aug 25"/>
    <tableColumn id="7" xr3:uid="{00000000-0010-0000-0000-000007000000}" name="Sep 25"/>
    <tableColumn id="8" xr3:uid="{00000000-0010-0000-0000-000008000000}" name="Oct 25"/>
    <tableColumn id="9" xr3:uid="{00000000-0010-0000-0000-000009000000}" name="Nov 25"/>
    <tableColumn id="10" xr3:uid="{00000000-0010-0000-0000-00000A000000}" name="Dec 25"/>
    <tableColumn id="11" xr3:uid="{00000000-0010-0000-0000-00000B000000}" name="Jan 26"/>
    <tableColumn id="12" xr3:uid="{00000000-0010-0000-0000-00000C000000}" name="Feb 26"/>
    <tableColumn id="13" xr3:uid="{00000000-0010-0000-0000-00000D000000}" name="Mar 26"/>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9" displayName="table_9" ref="A4:F32" totalsRowShown="0">
  <tableColumns count="6">
    <tableColumn id="1" xr3:uid="{00000000-0010-0000-0900-000001000000}" name="HSC Trust / Hospital"/>
    <tableColumn id="2" xr3:uid="{00000000-0010-0000-0900-000002000000}" name="2021/22"/>
    <tableColumn id="3" xr3:uid="{00000000-0010-0000-0900-000003000000}" name="2022/23"/>
    <tableColumn id="4" xr3:uid="{00000000-0010-0000-0900-000004000000}" name="2023/24"/>
    <tableColumn id="5" xr3:uid="{00000000-0010-0000-0900-000005000000}" name="2024/25"/>
    <tableColumn id="6" xr3:uid="{00000000-0010-0000-0900-000006000000}" name="2025/26"/>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0" displayName="table_10" ref="A4:F32" totalsRowShown="0">
  <tableColumns count="6">
    <tableColumn id="1" xr3:uid="{00000000-0010-0000-0A00-000001000000}" name="HSC Trust / Hospital"/>
    <tableColumn id="2" xr3:uid="{00000000-0010-0000-0A00-000002000000}" name="2021/22"/>
    <tableColumn id="3" xr3:uid="{00000000-0010-0000-0A00-000003000000}" name="2022/23"/>
    <tableColumn id="4" xr3:uid="{00000000-0010-0000-0A00-000004000000}" name="2023/24"/>
    <tableColumn id="5" xr3:uid="{00000000-0010-0000-0A00-000005000000}" name="2024/25"/>
    <tableColumn id="6" xr3:uid="{00000000-0010-0000-0A00-000006000000}" name="2025/26"/>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1" displayName="table_11" ref="A4:F32" totalsRowShown="0">
  <tableColumns count="6">
    <tableColumn id="1" xr3:uid="{00000000-0010-0000-0B00-000001000000}" name="HSC Trust / Hospital"/>
    <tableColumn id="2" xr3:uid="{00000000-0010-0000-0B00-000002000000}" name="2021/22"/>
    <tableColumn id="3" xr3:uid="{00000000-0010-0000-0B00-000003000000}" name="2022/23"/>
    <tableColumn id="4" xr3:uid="{00000000-0010-0000-0B00-000004000000}" name="2023/24"/>
    <tableColumn id="5" xr3:uid="{00000000-0010-0000-0B00-000005000000}" name="2024/25"/>
    <tableColumn id="6" xr3:uid="{00000000-0010-0000-0B00-000006000000}" name="2025/26"/>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2" displayName="table_12" ref="A4:F35" totalsRowShown="0">
  <tableColumns count="6">
    <tableColumn id="1" xr3:uid="{00000000-0010-0000-0C00-000001000000}" name="HSC Trust / Hospital"/>
    <tableColumn id="2" xr3:uid="{00000000-0010-0000-0C00-000002000000}" name="2021/22"/>
    <tableColumn id="3" xr3:uid="{00000000-0010-0000-0C00-000003000000}" name="2022/23"/>
    <tableColumn id="4" xr3:uid="{00000000-0010-0000-0C00-000004000000}" name="2023/24"/>
    <tableColumn id="5" xr3:uid="{00000000-0010-0000-0C00-000005000000}" name="2024/25"/>
    <tableColumn id="6" xr3:uid="{00000000-0010-0000-0C00-000006000000}" name="2025/26"/>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3" displayName="table_13" ref="A4:F35" totalsRowShown="0">
  <tableColumns count="6">
    <tableColumn id="1" xr3:uid="{00000000-0010-0000-0D00-000001000000}" name="HSC Trust / Hospital / Department Type"/>
    <tableColumn id="2" xr3:uid="{00000000-0010-0000-0D00-000002000000}" name="2021/22"/>
    <tableColumn id="3" xr3:uid="{00000000-0010-0000-0D00-000003000000}" name="2022/23"/>
    <tableColumn id="4" xr3:uid="{00000000-0010-0000-0D00-000004000000}" name="2023/24"/>
    <tableColumn id="5" xr3:uid="{00000000-0010-0000-0D00-000005000000}" name="2024/25"/>
    <tableColumn id="6" xr3:uid="{00000000-0010-0000-0D00-000006000000}" name="2025/26"/>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4" displayName="table_14" ref="A4:F35" totalsRowShown="0">
  <tableColumns count="6">
    <tableColumn id="1" xr3:uid="{00000000-0010-0000-0E00-000001000000}" name="HSC Trust / Hospital / Department Type"/>
    <tableColumn id="2" xr3:uid="{00000000-0010-0000-0E00-000002000000}" name="2021/22"/>
    <tableColumn id="3" xr3:uid="{00000000-0010-0000-0E00-000003000000}" name="2022/23"/>
    <tableColumn id="4" xr3:uid="{00000000-0010-0000-0E00-000004000000}" name="2023/24"/>
    <tableColumn id="5" xr3:uid="{00000000-0010-0000-0E00-000005000000}" name="2024/25"/>
    <tableColumn id="6" xr3:uid="{00000000-0010-0000-0E00-000006000000}" name="2025/26"/>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5" displayName="table_15" ref="A4:F35" totalsRowShown="0">
  <tableColumns count="6">
    <tableColumn id="1" xr3:uid="{00000000-0010-0000-0F00-000001000000}" name="HSC Trust / Hospital / Department Type"/>
    <tableColumn id="2" xr3:uid="{00000000-0010-0000-0F00-000002000000}" name="2021/22"/>
    <tableColumn id="3" xr3:uid="{00000000-0010-0000-0F00-000003000000}" name="2022/23"/>
    <tableColumn id="4" xr3:uid="{00000000-0010-0000-0F00-000004000000}" name="2023/24"/>
    <tableColumn id="5" xr3:uid="{00000000-0010-0000-0F00-000005000000}" name="2024/25"/>
    <tableColumn id="6" xr3:uid="{00000000-0010-0000-0F00-000006000000}" name="2025/26"/>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16" displayName="table_16" ref="A4:F35" totalsRowShown="0">
  <tableColumns count="6">
    <tableColumn id="1" xr3:uid="{00000000-0010-0000-1000-000001000000}" name="HSC Trust / Hospital / Department Type"/>
    <tableColumn id="2" xr3:uid="{00000000-0010-0000-1000-000002000000}" name="2021/22"/>
    <tableColumn id="3" xr3:uid="{00000000-0010-0000-1000-000003000000}" name="2022/23"/>
    <tableColumn id="4" xr3:uid="{00000000-0010-0000-1000-000004000000}" name="2023/24"/>
    <tableColumn id="5" xr3:uid="{00000000-0010-0000-1000-000005000000}" name="2024/25"/>
    <tableColumn id="6" xr3:uid="{00000000-0010-0000-1000-000006000000}" name="2025/26"/>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17" displayName="table_17" ref="A4:F35" totalsRowShown="0">
  <tableColumns count="6">
    <tableColumn id="1" xr3:uid="{00000000-0010-0000-1100-000001000000}" name="HSC Trust / Hospital / Department Type"/>
    <tableColumn id="2" xr3:uid="{00000000-0010-0000-1100-000002000000}" name="2021/22"/>
    <tableColumn id="3" xr3:uid="{00000000-0010-0000-1100-000003000000}" name="2022/23"/>
    <tableColumn id="4" xr3:uid="{00000000-0010-0000-1100-000004000000}" name="2023/24"/>
    <tableColumn id="5" xr3:uid="{00000000-0010-0000-1100-000005000000}" name="2024/25"/>
    <tableColumn id="6" xr3:uid="{00000000-0010-0000-1100-000006000000}" name="2025/26"/>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18" displayName="table_18" ref="A4:F35" totalsRowShown="0">
  <tableColumns count="6">
    <tableColumn id="1" xr3:uid="{00000000-0010-0000-1200-000001000000}" name="HSC Trust / Hospital / Department Type"/>
    <tableColumn id="2" xr3:uid="{00000000-0010-0000-1200-000002000000}" name="2021/22"/>
    <tableColumn id="3" xr3:uid="{00000000-0010-0000-1200-000003000000}" name="2022/23"/>
    <tableColumn id="4" xr3:uid="{00000000-0010-0000-1200-000004000000}" name="2023/24"/>
    <tableColumn id="5" xr3:uid="{00000000-0010-0000-1200-000005000000}" name="2024/25"/>
    <tableColumn id="6" xr3:uid="{00000000-0010-0000-1200-000006000000}" name="2025/26"/>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1b" displayName="table_1b" ref="A13:M19" totalsRowShown="0">
  <tableColumns count="13">
    <tableColumn id="1" xr3:uid="{00000000-0010-0000-0100-000001000000}" name="HSC Trust"/>
    <tableColumn id="2" xr3:uid="{00000000-0010-0000-0100-000002000000}" name="Apr 25"/>
    <tableColumn id="3" xr3:uid="{00000000-0010-0000-0100-000003000000}" name="May 25"/>
    <tableColumn id="4" xr3:uid="{00000000-0010-0000-0100-000004000000}" name="Jun 25"/>
    <tableColumn id="5" xr3:uid="{00000000-0010-0000-0100-000005000000}" name="Jul 25"/>
    <tableColumn id="6" xr3:uid="{00000000-0010-0000-0100-000006000000}" name="Aug 25"/>
    <tableColumn id="7" xr3:uid="{00000000-0010-0000-0100-000007000000}" name="Sep 25"/>
    <tableColumn id="8" xr3:uid="{00000000-0010-0000-0100-000008000000}" name="Oct 25"/>
    <tableColumn id="9" xr3:uid="{00000000-0010-0000-0100-000009000000}" name="Nov 25"/>
    <tableColumn id="10" xr3:uid="{00000000-0010-0000-0100-00000A000000}" name="Dec 25"/>
    <tableColumn id="11" xr3:uid="{00000000-0010-0000-0100-00000B000000}" name="Jan 26"/>
    <tableColumn id="12" xr3:uid="{00000000-0010-0000-0100-00000C000000}" name="Feb 26"/>
    <tableColumn id="13" xr3:uid="{00000000-0010-0000-0100-00000D000000}" name="Mar 26"/>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_19" displayName="table_19" ref="A4:F35" totalsRowShown="0">
  <tableColumns count="6">
    <tableColumn id="1" xr3:uid="{00000000-0010-0000-1300-000001000000}" name="HSC Trust / Hospital / Department Type"/>
    <tableColumn id="2" xr3:uid="{00000000-0010-0000-1300-000002000000}" name="2021/22"/>
    <tableColumn id="3" xr3:uid="{00000000-0010-0000-1300-000003000000}" name="2022/23"/>
    <tableColumn id="4" xr3:uid="{00000000-0010-0000-1300-000004000000}" name="2023/24"/>
    <tableColumn id="5" xr3:uid="{00000000-0010-0000-1300-000005000000}" name="2024/25"/>
    <tableColumn id="6" xr3:uid="{00000000-0010-0000-1300-000006000000}" name="2025/26"/>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_20" displayName="table_20" ref="A4:F35" totalsRowShown="0">
  <tableColumns count="6">
    <tableColumn id="1" xr3:uid="{00000000-0010-0000-1400-000001000000}" name="HSC Trust / Hospital / Department Type"/>
    <tableColumn id="2" xr3:uid="{00000000-0010-0000-1400-000002000000}" name="2021/22"/>
    <tableColumn id="3" xr3:uid="{00000000-0010-0000-1400-000003000000}" name="2022/23"/>
    <tableColumn id="4" xr3:uid="{00000000-0010-0000-1400-000004000000}" name="2023/24"/>
    <tableColumn id="5" xr3:uid="{00000000-0010-0000-1400-000005000000}" name="2024/25"/>
    <tableColumn id="6" xr3:uid="{00000000-0010-0000-1400-000006000000}" name="2025/26"/>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_21" displayName="table_21" ref="A4:F35" totalsRowShown="0">
  <tableColumns count="6">
    <tableColumn id="1" xr3:uid="{00000000-0010-0000-1500-000001000000}" name="HSC Trust / Hospital / Department Type"/>
    <tableColumn id="2" xr3:uid="{00000000-0010-0000-1500-000002000000}" name="2021/22"/>
    <tableColumn id="3" xr3:uid="{00000000-0010-0000-1500-000003000000}" name="2022/23"/>
    <tableColumn id="4" xr3:uid="{00000000-0010-0000-1500-000004000000}" name="2023/24"/>
    <tableColumn id="5" xr3:uid="{00000000-0010-0000-1500-000005000000}" name="2024/25"/>
    <tableColumn id="6" xr3:uid="{00000000-0010-0000-1500-000006000000}" name="2025/26"/>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_22" displayName="table_22" ref="A4:F35" totalsRowShown="0">
  <tableColumns count="6">
    <tableColumn id="1" xr3:uid="{00000000-0010-0000-1600-000001000000}" name="HSC Trust / Hospital / Department Type"/>
    <tableColumn id="2" xr3:uid="{00000000-0010-0000-1600-000002000000}" name="2021/22"/>
    <tableColumn id="3" xr3:uid="{00000000-0010-0000-1600-000003000000}" name="2022/23"/>
    <tableColumn id="4" xr3:uid="{00000000-0010-0000-1600-000004000000}" name="2023/24"/>
    <tableColumn id="5" xr3:uid="{00000000-0010-0000-1600-000005000000}" name="2024/25"/>
    <tableColumn id="6" xr3:uid="{00000000-0010-0000-1600-000006000000}" name="2025/26"/>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_23" displayName="table_23" ref="A4:F35" totalsRowShown="0">
  <tableColumns count="6">
    <tableColumn id="1" xr3:uid="{00000000-0010-0000-1700-000001000000}" name="HSC Trust / Hospital / Department Type"/>
    <tableColumn id="2" xr3:uid="{00000000-0010-0000-1700-000002000000}" name="2021/22"/>
    <tableColumn id="3" xr3:uid="{00000000-0010-0000-1700-000003000000}" name="2022/23"/>
    <tableColumn id="4" xr3:uid="{00000000-0010-0000-1700-000004000000}" name="2023/24"/>
    <tableColumn id="5" xr3:uid="{00000000-0010-0000-1700-000005000000}" name="2024/25"/>
    <tableColumn id="6" xr3:uid="{00000000-0010-0000-1700-000006000000}" name="2025/26"/>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_24" displayName="table_24" ref="A4:C9" totalsRowShown="0">
  <tableColumns count="3">
    <tableColumn id="1" xr3:uid="{00000000-0010-0000-1800-000001000000}" name="Financial Year"/>
    <tableColumn id="2" xr3:uid="{00000000-0010-0000-1800-000002000000}" name="Number of Emergency Calls"/>
    <tableColumn id="3" xr3:uid="{00000000-0010-0000-1800-000003000000}" name="Number of Incidents"/>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_25" displayName="table_25" ref="A4:G17" totalsRowShown="0">
  <tableColumns count="7">
    <tableColumn id="1" xr3:uid="{00000000-0010-0000-1900-000001000000}" name="Year / Month"/>
    <tableColumn id="2" xr3:uid="{00000000-0010-0000-1900-000002000000}" name="Belfast"/>
    <tableColumn id="3" xr3:uid="{00000000-0010-0000-1900-000003000000}" name="Northern"/>
    <tableColumn id="4" xr3:uid="{00000000-0010-0000-1900-000004000000}" name="South Eastern"/>
    <tableColumn id="5" xr3:uid="{00000000-0010-0000-1900-000005000000}" name="Southern"/>
    <tableColumn id="6" xr3:uid="{00000000-0010-0000-1900-000006000000}" name="Western"/>
    <tableColumn id="7" xr3:uid="{00000000-0010-0000-1900-000007000000}" name="Northern Ireland"/>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_26" displayName="table_26" ref="A4:G17" totalsRowShown="0">
  <tableColumns count="7">
    <tableColumn id="1" xr3:uid="{00000000-0010-0000-1A00-000001000000}" name="Year / Month"/>
    <tableColumn id="2" xr3:uid="{00000000-0010-0000-1A00-000002000000}" name="Belfast"/>
    <tableColumn id="3" xr3:uid="{00000000-0010-0000-1A00-000003000000}" name="Northern"/>
    <tableColumn id="4" xr3:uid="{00000000-0010-0000-1A00-000004000000}" name="South Eastern"/>
    <tableColumn id="5" xr3:uid="{00000000-0010-0000-1A00-000005000000}" name="Southern"/>
    <tableColumn id="6" xr3:uid="{00000000-0010-0000-1A00-000006000000}" name="Western"/>
    <tableColumn id="7" xr3:uid="{00000000-0010-0000-1A00-000007000000}" name="Northern Ireland"/>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_27" displayName="table_27" ref="A4:N34" totalsRowShown="0">
  <tableColumns count="14">
    <tableColumn id="1" xr3:uid="{00000000-0010-0000-1B00-000001000000}" name="Category of Call"/>
    <tableColumn id="2" xr3:uid="{00000000-0010-0000-1B00-000002000000}" name="HSC Trust"/>
    <tableColumn id="3" xr3:uid="{00000000-0010-0000-1B00-000003000000}" name="Apr 25"/>
    <tableColumn id="4" xr3:uid="{00000000-0010-0000-1B00-000004000000}" name="May 25"/>
    <tableColumn id="5" xr3:uid="{00000000-0010-0000-1B00-000005000000}" name="Jun 25"/>
    <tableColumn id="6" xr3:uid="{00000000-0010-0000-1B00-000006000000}" name="Jul 25"/>
    <tableColumn id="7" xr3:uid="{00000000-0010-0000-1B00-000007000000}" name="Aug 25"/>
    <tableColumn id="8" xr3:uid="{00000000-0010-0000-1B00-000008000000}" name="Sep 25"/>
    <tableColumn id="9" xr3:uid="{00000000-0010-0000-1B00-000009000000}" name="Oct 25"/>
    <tableColumn id="10" xr3:uid="{00000000-0010-0000-1B00-00000A000000}" name="Nov 25"/>
    <tableColumn id="11" xr3:uid="{00000000-0010-0000-1B00-00000B000000}" name="Dec 25"/>
    <tableColumn id="12" xr3:uid="{00000000-0010-0000-1B00-00000C000000}" name="Jan 26"/>
    <tableColumn id="13" xr3:uid="{00000000-0010-0000-1B00-00000D000000}" name="Feb 26"/>
    <tableColumn id="14" xr3:uid="{00000000-0010-0000-1B00-00000E000000}" name="Mar 26"/>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C000000}" name="table_28" displayName="table_28" ref="A4:N34" totalsRowShown="0">
  <tableColumns count="14">
    <tableColumn id="1" xr3:uid="{00000000-0010-0000-1C00-000001000000}" name="Category of Call"/>
    <tableColumn id="2" xr3:uid="{00000000-0010-0000-1C00-000002000000}" name="HSC Trust"/>
    <tableColumn id="3" xr3:uid="{00000000-0010-0000-1C00-000003000000}" name="Apr 25"/>
    <tableColumn id="4" xr3:uid="{00000000-0010-0000-1C00-000004000000}" name="May 25"/>
    <tableColumn id="5" xr3:uid="{00000000-0010-0000-1C00-000005000000}" name="Jun 25"/>
    <tableColumn id="6" xr3:uid="{00000000-0010-0000-1C00-000006000000}" name="Jul 25"/>
    <tableColumn id="7" xr3:uid="{00000000-0010-0000-1C00-000007000000}" name="Aug 25"/>
    <tableColumn id="8" xr3:uid="{00000000-0010-0000-1C00-000008000000}" name="Sep 25"/>
    <tableColumn id="9" xr3:uid="{00000000-0010-0000-1C00-000009000000}" name="Oct 25"/>
    <tableColumn id="10" xr3:uid="{00000000-0010-0000-1C00-00000A000000}" name="Nov 25"/>
    <tableColumn id="11" xr3:uid="{00000000-0010-0000-1C00-00000B000000}" name="Dec 25"/>
    <tableColumn id="12" xr3:uid="{00000000-0010-0000-1C00-00000C000000}" name="Jan 26"/>
    <tableColumn id="13" xr3:uid="{00000000-0010-0000-1C00-00000D000000}" name="Feb 26"/>
    <tableColumn id="14" xr3:uid="{00000000-0010-0000-1C00-00000E000000}" name="Mar 26"/>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2" displayName="table_2" ref="A4:H8" totalsRowShown="0">
  <tableColumns count="8">
    <tableColumn id="1" xr3:uid="{00000000-0010-0000-0200-000001000000}" name="Attendance Type"/>
    <tableColumn id="2" xr3:uid="{00000000-0010-0000-0200-000002000000}" name="2021/22"/>
    <tableColumn id="3" xr3:uid="{00000000-0010-0000-0200-000003000000}" name="2022/23"/>
    <tableColumn id="4" xr3:uid="{00000000-0010-0000-0200-000004000000}" name="2023/24"/>
    <tableColumn id="5" xr3:uid="{00000000-0010-0000-0200-000005000000}" name="2024/25"/>
    <tableColumn id="6" xr3:uid="{00000000-0010-0000-0200-000006000000}" name="2025/26"/>
    <tableColumn id="7" xr3:uid="{00000000-0010-0000-0200-000007000000}" name="Percentage Change 2024/25 - 2025/26"/>
    <tableColumn id="8" xr3:uid="{00000000-0010-0000-0200-000008000000}" name="Percentage Change 2021/22 - 2025/26"/>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table_29" displayName="table_29" ref="A4:G10" totalsRowShown="0">
  <tableColumns count="7">
    <tableColumn id="1" xr3:uid="{00000000-0010-0000-1D00-000001000000}" name="HSC Trust"/>
    <tableColumn id="2" xr3:uid="{00000000-0010-0000-1D00-000002000000}" name="Mean - Category 1"/>
    <tableColumn id="3" xr3:uid="{00000000-0010-0000-1D00-000003000000}" name="Mean - Category 1T"/>
    <tableColumn id="4" xr3:uid="{00000000-0010-0000-1D00-000004000000}" name="Mean - Category 2"/>
    <tableColumn id="5" xr3:uid="{00000000-0010-0000-1D00-000005000000}" name="90th Percentile - Category 1"/>
    <tableColumn id="6" xr3:uid="{00000000-0010-0000-1D00-000006000000}" name="90th Percentile - Category 1T"/>
    <tableColumn id="7" xr3:uid="{00000000-0010-0000-1D00-000007000000}" name="90th Percentile - Category 2"/>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3" displayName="table_3" ref="A4:F32" totalsRowShown="0">
  <tableColumns count="6">
    <tableColumn id="1" xr3:uid="{00000000-0010-0000-0300-000001000000}" name="HSC Trust / Hospital"/>
    <tableColumn id="2" xr3:uid="{00000000-0010-0000-0300-000002000000}" name="2021/22"/>
    <tableColumn id="3" xr3:uid="{00000000-0010-0000-0300-000003000000}" name="2022/23"/>
    <tableColumn id="4" xr3:uid="{00000000-0010-0000-0300-000004000000}" name="2023/24"/>
    <tableColumn id="5" xr3:uid="{00000000-0010-0000-0300-000005000000}" name="2024/25"/>
    <tableColumn id="6" xr3:uid="{00000000-0010-0000-0300-000006000000}" name="2025/26"/>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4" displayName="table_4" ref="A4:H32" totalsRowShown="0">
  <tableColumns count="8">
    <tableColumn id="1" xr3:uid="{00000000-0010-0000-0400-000001000000}" name="HSC Trust / Hospital"/>
    <tableColumn id="2" xr3:uid="{00000000-0010-0000-0400-000002000000}" name="New Attendances"/>
    <tableColumn id="3" xr3:uid="{00000000-0010-0000-0400-000003000000}" name="New Attendances (%)"/>
    <tableColumn id="4" xr3:uid="{00000000-0010-0000-0400-000004000000}" name="Unplanned Review"/>
    <tableColumn id="5" xr3:uid="{00000000-0010-0000-0400-000005000000}" name="Unplanned Review (%)"/>
    <tableColumn id="6" xr3:uid="{00000000-0010-0000-0400-000006000000}" name="Planned Review"/>
    <tableColumn id="7" xr3:uid="{00000000-0010-0000-0400-000007000000}" name="Planned Review (%)"/>
    <tableColumn id="8" xr3:uid="{00000000-0010-0000-0400-000008000000}" name="Total Attendances"/>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5" displayName="table_5" ref="A4:H7" totalsRowShown="0">
  <tableColumns count="8">
    <tableColumn id="1" xr3:uid="{00000000-0010-0000-0500-000001000000}" name="Emergency Care Department Type"/>
    <tableColumn id="2" xr3:uid="{00000000-0010-0000-0500-000002000000}" name="New Attendances"/>
    <tableColumn id="3" xr3:uid="{00000000-0010-0000-0500-000003000000}" name="New Attendances (%)"/>
    <tableColumn id="4" xr3:uid="{00000000-0010-0000-0500-000004000000}" name="Unplanned Review"/>
    <tableColumn id="5" xr3:uid="{00000000-0010-0000-0500-000005000000}" name="Unplanned Review (%)"/>
    <tableColumn id="6" xr3:uid="{00000000-0010-0000-0500-000006000000}" name="Planned Review"/>
    <tableColumn id="7" xr3:uid="{00000000-0010-0000-0500-000007000000}" name="Planned Review (%)"/>
    <tableColumn id="8" xr3:uid="{00000000-0010-0000-0500-000008000000}" name="Total Attendances"/>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6" displayName="table_6" ref="A4:H11" totalsRowShown="0">
  <tableColumns count="8">
    <tableColumn id="1" xr3:uid="{00000000-0010-0000-0600-000001000000}" name="Waiting Time at Emergency Care Department"/>
    <tableColumn id="2" xr3:uid="{00000000-0010-0000-0600-000002000000}" name="2021/22"/>
    <tableColumn id="3" xr3:uid="{00000000-0010-0000-0600-000003000000}" name="2022/23"/>
    <tableColumn id="4" xr3:uid="{00000000-0010-0000-0600-000004000000}" name="2023/24"/>
    <tableColumn id="5" xr3:uid="{00000000-0010-0000-0600-000005000000}" name="2024/25"/>
    <tableColumn id="6" xr3:uid="{00000000-0010-0000-0600-000006000000}" name="2025/26"/>
    <tableColumn id="7" xr3:uid="{00000000-0010-0000-0600-000007000000}" name="Percentage Change 2024/25 - 2025/26"/>
    <tableColumn id="8" xr3:uid="{00000000-0010-0000-0600-000008000000}" name="Percentage Change 2021/22 - 2025/26"/>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7" displayName="table_7" ref="A4:H7" totalsRowShown="0">
  <tableColumns count="8">
    <tableColumn id="1" xr3:uid="{00000000-0010-0000-0700-000001000000}" name="Emergency Care Department Type"/>
    <tableColumn id="2" xr3:uid="{00000000-0010-0000-0700-000002000000}" name="Number Within 4 Hours"/>
    <tableColumn id="3" xr3:uid="{00000000-0010-0000-0700-000003000000}" name="Percentage Within 4 Hours (%)"/>
    <tableColumn id="4" xr3:uid="{00000000-0010-0000-0700-000004000000}" name="Number Between 4 &amp; 12 Hours"/>
    <tableColumn id="5" xr3:uid="{00000000-0010-0000-0700-000005000000}" name="Percentage Between 4 &amp; 12 Hours (%)"/>
    <tableColumn id="6" xr3:uid="{00000000-0010-0000-0700-000006000000}" name="Number Over 12 Hours"/>
    <tableColumn id="7" xr3:uid="{00000000-0010-0000-0700-000007000000}" name="Percentage Over 12 Hours (%)"/>
    <tableColumn id="8" xr3:uid="{00000000-0010-0000-0700-000008000000}" name="Total (New and Unplanned Reviews)"/>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8" displayName="table_8" ref="A4:H32" totalsRowShown="0">
  <tableColumns count="8">
    <tableColumn id="1" xr3:uid="{00000000-0010-0000-0800-000001000000}" name="HSC Trust / Hospital"/>
    <tableColumn id="2" xr3:uid="{00000000-0010-0000-0800-000002000000}" name="Number Within 4 Hours"/>
    <tableColumn id="3" xr3:uid="{00000000-0010-0000-0800-000003000000}" name="Percentage Within 4 Hours (%)"/>
    <tableColumn id="4" xr3:uid="{00000000-0010-0000-0800-000004000000}" name="Number Between 4 &amp; 12 Hours"/>
    <tableColumn id="5" xr3:uid="{00000000-0010-0000-0800-000005000000}" name="Percentage Between 4 &amp; 12 Hours (%)"/>
    <tableColumn id="6" xr3:uid="{00000000-0010-0000-0800-000006000000}" name="Number Over 12 Hours"/>
    <tableColumn id="7" xr3:uid="{00000000-0010-0000-0800-000007000000}" name="Percentage Over 12 Hours (%)"/>
    <tableColumn id="8" xr3:uid="{00000000-0010-0000-0800-000008000000}" name="Total (New and Unplanned Reviews)"/>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health-ni.gov.uk/articles/emergency-care-and-ambulance-statistics" TargetMode="External"/><Relationship Id="rId1" Type="http://schemas.openxmlformats.org/officeDocument/2006/relationships/hyperlink" Target="https://www.health-ni.gov.uk/publications/hospital-statistics-emergency-care-activity-202526"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tabSelected="1" workbookViewId="0"/>
  </sheetViews>
  <sheetFormatPr defaultColWidth="10.90625" defaultRowHeight="15" x14ac:dyDescent="0.25"/>
  <cols>
    <col min="1" max="1" width="132.7265625" customWidth="1"/>
  </cols>
  <sheetData>
    <row r="1" spans="1:1" ht="30" customHeight="1" x14ac:dyDescent="0.35">
      <c r="A1" s="1" t="s">
        <v>0</v>
      </c>
    </row>
    <row r="2" spans="1:1" ht="19.95" customHeight="1" x14ac:dyDescent="0.25">
      <c r="A2" s="2" t="s">
        <v>1</v>
      </c>
    </row>
    <row r="3" spans="1:1" ht="30" customHeight="1" x14ac:dyDescent="0.3">
      <c r="A3" s="3" t="s">
        <v>2</v>
      </c>
    </row>
    <row r="4" spans="1:1" x14ac:dyDescent="0.25">
      <c r="A4" s="4" t="s">
        <v>0</v>
      </c>
    </row>
    <row r="5" spans="1:1" ht="30" customHeight="1" x14ac:dyDescent="0.3">
      <c r="A5" s="3" t="s">
        <v>3</v>
      </c>
    </row>
    <row r="6" spans="1:1" x14ac:dyDescent="0.25">
      <c r="A6" s="2" t="s">
        <v>4</v>
      </c>
    </row>
    <row r="7" spans="1:1" ht="30" customHeight="1" x14ac:dyDescent="0.3">
      <c r="A7" s="3" t="s">
        <v>5</v>
      </c>
    </row>
    <row r="8" spans="1:1" x14ac:dyDescent="0.25">
      <c r="A8" s="4" t="s">
        <v>8</v>
      </c>
    </row>
    <row r="9" spans="1:1" ht="30" customHeight="1" x14ac:dyDescent="0.3">
      <c r="A9" s="3" t="s">
        <v>6</v>
      </c>
    </row>
    <row r="10" spans="1:1" ht="105" x14ac:dyDescent="0.25">
      <c r="A10" s="2" t="s">
        <v>7</v>
      </c>
    </row>
  </sheetData>
  <hyperlinks>
    <hyperlink ref="A4" r:id="rId1" xr:uid="{00000000-0004-0000-0000-000000000000}"/>
    <hyperlink ref="A8" r:id="rId2" location=":~:text=the%20publications%20search-,Further%20information,-Emergency%20care%20waiting" xr:uid="{00000000-0004-0000-0000-000001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8"/>
  <sheetViews>
    <sheetView topLeftCell="A11" workbookViewId="0">
      <selection activeCell="L24" sqref="L24"/>
    </sheetView>
  </sheetViews>
  <sheetFormatPr defaultColWidth="10.90625" defaultRowHeight="15" x14ac:dyDescent="0.25"/>
  <cols>
    <col min="1" max="1" width="24.7265625" customWidth="1"/>
    <col min="2" max="8" width="14.7265625" customWidth="1"/>
  </cols>
  <sheetData>
    <row r="1" spans="1:8" ht="30" customHeight="1" x14ac:dyDescent="0.35">
      <c r="A1" s="1" t="s">
        <v>133</v>
      </c>
    </row>
    <row r="2" spans="1:8" x14ac:dyDescent="0.25">
      <c r="A2" t="s">
        <v>134</v>
      </c>
    </row>
    <row r="3" spans="1:8" ht="30" customHeight="1" x14ac:dyDescent="0.3">
      <c r="A3" s="3" t="s">
        <v>133</v>
      </c>
    </row>
    <row r="4" spans="1:8" ht="46.8" x14ac:dyDescent="0.3">
      <c r="A4" s="6" t="s">
        <v>64</v>
      </c>
      <c r="B4" s="5" t="s">
        <v>121</v>
      </c>
      <c r="C4" s="5" t="s">
        <v>122</v>
      </c>
      <c r="D4" s="5" t="s">
        <v>123</v>
      </c>
      <c r="E4" s="5" t="s">
        <v>124</v>
      </c>
      <c r="F4" s="5" t="s">
        <v>125</v>
      </c>
      <c r="G4" s="5" t="s">
        <v>126</v>
      </c>
      <c r="H4" s="5" t="s">
        <v>132</v>
      </c>
    </row>
    <row r="5" spans="1:8" x14ac:dyDescent="0.25">
      <c r="A5" t="s">
        <v>65</v>
      </c>
      <c r="B5" s="7">
        <v>14390</v>
      </c>
      <c r="C5" s="10">
        <v>33.299999999999997</v>
      </c>
      <c r="D5" s="7">
        <v>21713</v>
      </c>
      <c r="E5" s="10">
        <v>50.3</v>
      </c>
      <c r="F5" s="7">
        <v>7046</v>
      </c>
      <c r="G5" s="10">
        <v>16.3</v>
      </c>
      <c r="H5" s="7">
        <v>43149</v>
      </c>
    </row>
    <row r="6" spans="1:8" x14ac:dyDescent="0.25">
      <c r="A6" t="s">
        <v>66</v>
      </c>
      <c r="B6" s="7">
        <v>13914</v>
      </c>
      <c r="C6" s="10">
        <v>17</v>
      </c>
      <c r="D6" s="7">
        <v>43715</v>
      </c>
      <c r="E6" s="10">
        <v>53.4</v>
      </c>
      <c r="F6" s="7">
        <v>24278</v>
      </c>
      <c r="G6" s="10">
        <v>29.6</v>
      </c>
      <c r="H6" s="7">
        <v>81907</v>
      </c>
    </row>
    <row r="7" spans="1:8" x14ac:dyDescent="0.25">
      <c r="A7" t="s">
        <v>67</v>
      </c>
      <c r="B7" s="7" t="s">
        <v>68</v>
      </c>
      <c r="C7" s="10" t="s">
        <v>68</v>
      </c>
      <c r="D7" s="7" t="s">
        <v>68</v>
      </c>
      <c r="E7" s="10" t="s">
        <v>68</v>
      </c>
      <c r="F7" s="7" t="s">
        <v>68</v>
      </c>
      <c r="G7" s="10" t="s">
        <v>68</v>
      </c>
      <c r="H7" s="7" t="s">
        <v>68</v>
      </c>
    </row>
    <row r="8" spans="1:8" x14ac:dyDescent="0.25">
      <c r="A8" t="s">
        <v>69</v>
      </c>
      <c r="B8" s="7">
        <v>28412</v>
      </c>
      <c r="C8" s="10">
        <v>65.599999999999994</v>
      </c>
      <c r="D8" s="7">
        <v>14683</v>
      </c>
      <c r="E8" s="10">
        <v>33.9</v>
      </c>
      <c r="F8" s="7">
        <v>228</v>
      </c>
      <c r="G8" s="10">
        <v>0.5</v>
      </c>
      <c r="H8" s="7">
        <v>43323</v>
      </c>
    </row>
    <row r="9" spans="1:8" x14ac:dyDescent="0.25">
      <c r="A9" t="s">
        <v>70</v>
      </c>
      <c r="B9" s="7">
        <v>11163</v>
      </c>
      <c r="C9" s="10">
        <v>53.5</v>
      </c>
      <c r="D9" s="7">
        <v>8906</v>
      </c>
      <c r="E9" s="10">
        <v>42.7</v>
      </c>
      <c r="F9" s="7">
        <v>795</v>
      </c>
      <c r="G9" s="10">
        <v>3.8</v>
      </c>
      <c r="H9" s="7">
        <v>20864</v>
      </c>
    </row>
    <row r="10" spans="1:8" ht="15.6" x14ac:dyDescent="0.3">
      <c r="A10" s="3" t="s">
        <v>71</v>
      </c>
      <c r="B10" s="8">
        <v>67879</v>
      </c>
      <c r="C10" s="3">
        <v>35.9</v>
      </c>
      <c r="D10" s="8">
        <v>89017</v>
      </c>
      <c r="E10" s="3">
        <v>47</v>
      </c>
      <c r="F10" s="8">
        <v>32347</v>
      </c>
      <c r="G10" s="3">
        <v>17.100000000000001</v>
      </c>
      <c r="H10" s="8">
        <v>189243</v>
      </c>
    </row>
    <row r="11" spans="1:8" x14ac:dyDescent="0.25">
      <c r="A11" t="s">
        <v>72</v>
      </c>
      <c r="B11" s="7">
        <v>30737</v>
      </c>
      <c r="C11" s="10">
        <v>32.6</v>
      </c>
      <c r="D11" s="7">
        <v>44514</v>
      </c>
      <c r="E11" s="10">
        <v>47.2</v>
      </c>
      <c r="F11" s="7">
        <v>19097</v>
      </c>
      <c r="G11" s="10">
        <v>20.2</v>
      </c>
      <c r="H11" s="7">
        <v>94348</v>
      </c>
    </row>
    <row r="12" spans="1:8" x14ac:dyDescent="0.25">
      <c r="A12" t="s">
        <v>73</v>
      </c>
      <c r="B12" s="7">
        <v>23831</v>
      </c>
      <c r="C12" s="10">
        <v>46.1</v>
      </c>
      <c r="D12" s="7">
        <v>20194</v>
      </c>
      <c r="E12" s="10">
        <v>39.1</v>
      </c>
      <c r="F12" s="7">
        <v>7643</v>
      </c>
      <c r="G12" s="10">
        <v>14.8</v>
      </c>
      <c r="H12" s="7">
        <v>51668</v>
      </c>
    </row>
    <row r="13" spans="1:8" x14ac:dyDescent="0.25">
      <c r="A13" t="s">
        <v>74</v>
      </c>
      <c r="B13" s="7">
        <v>7476</v>
      </c>
      <c r="C13" s="10">
        <v>99.8</v>
      </c>
      <c r="D13" s="7">
        <v>12</v>
      </c>
      <c r="E13" s="10">
        <v>0.2</v>
      </c>
      <c r="F13" s="7" t="s">
        <v>68</v>
      </c>
      <c r="G13" s="10" t="s">
        <v>68</v>
      </c>
      <c r="H13" s="7">
        <v>7488</v>
      </c>
    </row>
    <row r="14" spans="1:8" ht="15.6" x14ac:dyDescent="0.3">
      <c r="A14" s="3" t="s">
        <v>75</v>
      </c>
      <c r="B14" s="8">
        <v>62044</v>
      </c>
      <c r="C14" s="3">
        <v>40.4</v>
      </c>
      <c r="D14" s="8">
        <v>64720</v>
      </c>
      <c r="E14" s="3">
        <v>42.2</v>
      </c>
      <c r="F14" s="8">
        <v>26740</v>
      </c>
      <c r="G14" s="3">
        <v>17.399999999999999</v>
      </c>
      <c r="H14" s="8">
        <v>153504</v>
      </c>
    </row>
    <row r="15" spans="1:8" x14ac:dyDescent="0.25">
      <c r="A15" t="s">
        <v>76</v>
      </c>
      <c r="B15" s="7" t="s">
        <v>68</v>
      </c>
      <c r="C15" s="10" t="s">
        <v>68</v>
      </c>
      <c r="D15" s="7" t="s">
        <v>68</v>
      </c>
      <c r="E15" s="10" t="s">
        <v>68</v>
      </c>
      <c r="F15" s="7" t="s">
        <v>68</v>
      </c>
      <c r="G15" s="10" t="s">
        <v>68</v>
      </c>
      <c r="H15" s="7" t="s">
        <v>68</v>
      </c>
    </row>
    <row r="16" spans="1:8" x14ac:dyDescent="0.25">
      <c r="A16" t="s">
        <v>77</v>
      </c>
      <c r="B16" s="7" t="s">
        <v>68</v>
      </c>
      <c r="C16" s="10" t="s">
        <v>68</v>
      </c>
      <c r="D16" s="7" t="s">
        <v>68</v>
      </c>
      <c r="E16" s="10" t="s">
        <v>68</v>
      </c>
      <c r="F16" s="7" t="s">
        <v>68</v>
      </c>
      <c r="G16" s="10" t="s">
        <v>68</v>
      </c>
      <c r="H16" s="7" t="s">
        <v>68</v>
      </c>
    </row>
    <row r="17" spans="1:8" x14ac:dyDescent="0.25">
      <c r="A17" t="s">
        <v>78</v>
      </c>
      <c r="B17" s="7">
        <v>16943</v>
      </c>
      <c r="C17" s="10">
        <v>95.6</v>
      </c>
      <c r="D17" s="7">
        <v>772</v>
      </c>
      <c r="E17" s="10">
        <v>4.4000000000000004</v>
      </c>
      <c r="F17" s="7">
        <v>2</v>
      </c>
      <c r="G17" s="10">
        <v>0</v>
      </c>
      <c r="H17" s="7">
        <v>17717</v>
      </c>
    </row>
    <row r="18" spans="1:8" x14ac:dyDescent="0.25">
      <c r="A18" t="s">
        <v>79</v>
      </c>
      <c r="B18" s="7">
        <v>16208</v>
      </c>
      <c r="C18" s="10">
        <v>72.8</v>
      </c>
      <c r="D18" s="7">
        <v>6032</v>
      </c>
      <c r="E18" s="10">
        <v>27.1</v>
      </c>
      <c r="F18" s="7">
        <v>19</v>
      </c>
      <c r="G18" s="10">
        <v>0.1</v>
      </c>
      <c r="H18" s="7">
        <v>22259</v>
      </c>
    </row>
    <row r="19" spans="1:8" x14ac:dyDescent="0.25">
      <c r="A19" t="s">
        <v>80</v>
      </c>
      <c r="B19" s="7">
        <v>15613</v>
      </c>
      <c r="C19" s="10">
        <v>18.600000000000001</v>
      </c>
      <c r="D19" s="7">
        <v>42086</v>
      </c>
      <c r="E19" s="10">
        <v>50.3</v>
      </c>
      <c r="F19" s="7">
        <v>26023</v>
      </c>
      <c r="G19" s="10">
        <v>31.1</v>
      </c>
      <c r="H19" s="7">
        <v>83722</v>
      </c>
    </row>
    <row r="20" spans="1:8" x14ac:dyDescent="0.25">
      <c r="A20" t="s">
        <v>81</v>
      </c>
      <c r="B20" s="7">
        <v>33073</v>
      </c>
      <c r="C20" s="10">
        <v>78.5</v>
      </c>
      <c r="D20" s="7">
        <v>8245</v>
      </c>
      <c r="E20" s="10">
        <v>19.600000000000001</v>
      </c>
      <c r="F20" s="7">
        <v>788</v>
      </c>
      <c r="G20" s="10">
        <v>1.9</v>
      </c>
      <c r="H20" s="7">
        <v>42106</v>
      </c>
    </row>
    <row r="21" spans="1:8" ht="15.6" x14ac:dyDescent="0.3">
      <c r="A21" s="3" t="s">
        <v>82</v>
      </c>
      <c r="B21" s="8">
        <v>81837</v>
      </c>
      <c r="C21" s="3">
        <v>49.4</v>
      </c>
      <c r="D21" s="8">
        <v>57135</v>
      </c>
      <c r="E21" s="3">
        <v>34.5</v>
      </c>
      <c r="F21" s="8">
        <v>26832</v>
      </c>
      <c r="G21" s="3">
        <v>16.2</v>
      </c>
      <c r="H21" s="8">
        <v>165804</v>
      </c>
    </row>
    <row r="22" spans="1:8" x14ac:dyDescent="0.25">
      <c r="A22" t="s">
        <v>83</v>
      </c>
      <c r="B22" s="7">
        <v>26923</v>
      </c>
      <c r="C22" s="10">
        <v>33</v>
      </c>
      <c r="D22" s="7">
        <v>32724</v>
      </c>
      <c r="E22" s="10">
        <v>40.1</v>
      </c>
      <c r="F22" s="7">
        <v>21964</v>
      </c>
      <c r="G22" s="10">
        <v>26.9</v>
      </c>
      <c r="H22" s="7">
        <v>81611</v>
      </c>
    </row>
    <row r="23" spans="1:8" x14ac:dyDescent="0.25">
      <c r="A23" t="s">
        <v>84</v>
      </c>
      <c r="B23" s="7">
        <v>21917</v>
      </c>
      <c r="C23" s="10">
        <v>38</v>
      </c>
      <c r="D23" s="7">
        <v>26398</v>
      </c>
      <c r="E23" s="10">
        <v>45.8</v>
      </c>
      <c r="F23" s="7">
        <v>9375</v>
      </c>
      <c r="G23" s="10">
        <v>16.3</v>
      </c>
      <c r="H23" s="7">
        <v>57690</v>
      </c>
    </row>
    <row r="24" spans="1:8" x14ac:dyDescent="0.25">
      <c r="A24" t="s">
        <v>85</v>
      </c>
      <c r="B24" s="7">
        <v>20728</v>
      </c>
      <c r="C24" s="10">
        <v>99.9</v>
      </c>
      <c r="D24" s="7">
        <v>13</v>
      </c>
      <c r="E24" s="10">
        <v>0.1</v>
      </c>
      <c r="F24" s="7">
        <v>3</v>
      </c>
      <c r="G24" s="10">
        <v>0</v>
      </c>
      <c r="H24" s="7">
        <v>20744</v>
      </c>
    </row>
    <row r="25" spans="1:8" x14ac:dyDescent="0.25">
      <c r="A25" t="s">
        <v>86</v>
      </c>
      <c r="B25" s="7" t="s">
        <v>68</v>
      </c>
      <c r="C25" s="10" t="s">
        <v>68</v>
      </c>
      <c r="D25" s="7" t="s">
        <v>68</v>
      </c>
      <c r="E25" s="10" t="s">
        <v>68</v>
      </c>
      <c r="F25" s="7" t="s">
        <v>68</v>
      </c>
      <c r="G25" s="10" t="s">
        <v>68</v>
      </c>
      <c r="H25" s="7">
        <v>16099</v>
      </c>
    </row>
    <row r="26" spans="1:8" ht="15.6" x14ac:dyDescent="0.3">
      <c r="A26" s="3" t="s">
        <v>87</v>
      </c>
      <c r="B26" s="8">
        <v>69568</v>
      </c>
      <c r="C26" s="3">
        <v>43.5</v>
      </c>
      <c r="D26" s="8">
        <v>59135</v>
      </c>
      <c r="E26" s="3">
        <v>36.9</v>
      </c>
      <c r="F26" s="8">
        <v>31342</v>
      </c>
      <c r="G26" s="3">
        <v>19.600000000000001</v>
      </c>
      <c r="H26" s="8">
        <v>176144</v>
      </c>
    </row>
    <row r="27" spans="1:8" x14ac:dyDescent="0.25">
      <c r="A27" t="s">
        <v>88</v>
      </c>
      <c r="B27" s="7">
        <v>14725</v>
      </c>
      <c r="C27" s="10">
        <v>25.5</v>
      </c>
      <c r="D27" s="7">
        <v>28891</v>
      </c>
      <c r="E27" s="10">
        <v>50</v>
      </c>
      <c r="F27" s="7">
        <v>14143</v>
      </c>
      <c r="G27" s="10">
        <v>24.5</v>
      </c>
      <c r="H27" s="7">
        <v>57759</v>
      </c>
    </row>
    <row r="28" spans="1:8" x14ac:dyDescent="0.25">
      <c r="A28" t="s">
        <v>89</v>
      </c>
      <c r="B28" s="7">
        <v>16349</v>
      </c>
      <c r="C28" s="10">
        <v>39.799999999999997</v>
      </c>
      <c r="D28" s="7">
        <v>17038</v>
      </c>
      <c r="E28" s="10">
        <v>41.5</v>
      </c>
      <c r="F28" s="7">
        <v>7644</v>
      </c>
      <c r="G28" s="10">
        <v>18.600000000000001</v>
      </c>
      <c r="H28" s="7">
        <v>41031</v>
      </c>
    </row>
    <row r="29" spans="1:8" x14ac:dyDescent="0.25">
      <c r="A29" t="s">
        <v>90</v>
      </c>
      <c r="B29" s="7">
        <v>21457</v>
      </c>
      <c r="C29" s="10">
        <v>96.5</v>
      </c>
      <c r="D29" s="7">
        <v>765</v>
      </c>
      <c r="E29" s="10">
        <v>3.4</v>
      </c>
      <c r="F29" s="7">
        <v>4</v>
      </c>
      <c r="G29" s="10">
        <v>0</v>
      </c>
      <c r="H29" s="7">
        <v>22226</v>
      </c>
    </row>
    <row r="30" spans="1:8" x14ac:dyDescent="0.25">
      <c r="A30" t="s">
        <v>91</v>
      </c>
      <c r="B30" s="7">
        <v>14139</v>
      </c>
      <c r="C30" s="10">
        <v>96</v>
      </c>
      <c r="D30" s="7">
        <v>537</v>
      </c>
      <c r="E30" s="10">
        <v>3.6</v>
      </c>
      <c r="F30" s="7">
        <v>56</v>
      </c>
      <c r="G30" s="10">
        <v>0.4</v>
      </c>
      <c r="H30" s="7">
        <v>14732</v>
      </c>
    </row>
    <row r="31" spans="1:8" ht="15.6" x14ac:dyDescent="0.3">
      <c r="A31" s="3" t="s">
        <v>92</v>
      </c>
      <c r="B31" s="8">
        <v>66670</v>
      </c>
      <c r="C31" s="3">
        <v>49.1</v>
      </c>
      <c r="D31" s="8">
        <v>47231</v>
      </c>
      <c r="E31" s="3">
        <v>34.799999999999997</v>
      </c>
      <c r="F31" s="8">
        <v>21847</v>
      </c>
      <c r="G31" s="3">
        <v>16.100000000000001</v>
      </c>
      <c r="H31" s="8">
        <v>135748</v>
      </c>
    </row>
    <row r="32" spans="1:8" ht="15.6" x14ac:dyDescent="0.3">
      <c r="A32" s="3" t="s">
        <v>32</v>
      </c>
      <c r="B32" s="8">
        <v>347998</v>
      </c>
      <c r="C32" s="3">
        <v>43.3</v>
      </c>
      <c r="D32" s="8">
        <v>317238</v>
      </c>
      <c r="E32" s="3">
        <v>39.4</v>
      </c>
      <c r="F32" s="8">
        <v>139108</v>
      </c>
      <c r="G32" s="3">
        <v>17.3</v>
      </c>
      <c r="H32" s="8">
        <v>820443</v>
      </c>
    </row>
    <row r="34" spans="1:1" x14ac:dyDescent="0.25">
      <c r="A34" t="s">
        <v>136</v>
      </c>
    </row>
    <row r="35" spans="1:1" x14ac:dyDescent="0.25">
      <c r="A35" t="s">
        <v>35</v>
      </c>
    </row>
    <row r="36" spans="1:1" x14ac:dyDescent="0.25">
      <c r="A36" t="s">
        <v>93</v>
      </c>
    </row>
    <row r="37" spans="1:1" x14ac:dyDescent="0.25">
      <c r="A37" t="s">
        <v>94</v>
      </c>
    </row>
    <row r="38" spans="1:1" x14ac:dyDescent="0.25">
      <c r="A38" t="s">
        <v>95</v>
      </c>
    </row>
    <row r="39" spans="1:1" x14ac:dyDescent="0.25">
      <c r="A39" t="s">
        <v>96</v>
      </c>
    </row>
    <row r="40" spans="1:1" x14ac:dyDescent="0.25">
      <c r="A40" t="s">
        <v>97</v>
      </c>
    </row>
    <row r="41" spans="1:1" x14ac:dyDescent="0.25">
      <c r="A41" t="s">
        <v>98</v>
      </c>
    </row>
    <row r="42" spans="1:1" x14ac:dyDescent="0.25">
      <c r="A42" t="s">
        <v>99</v>
      </c>
    </row>
    <row r="43" spans="1:1" x14ac:dyDescent="0.25">
      <c r="A43" t="s">
        <v>100</v>
      </c>
    </row>
    <row r="44" spans="1:1" x14ac:dyDescent="0.25">
      <c r="A44" t="s">
        <v>101</v>
      </c>
    </row>
    <row r="45" spans="1:1" x14ac:dyDescent="0.25">
      <c r="A45" t="s">
        <v>57</v>
      </c>
    </row>
    <row r="46" spans="1:1" x14ac:dyDescent="0.25">
      <c r="A46" t="s">
        <v>58</v>
      </c>
    </row>
    <row r="47" spans="1:1" x14ac:dyDescent="0.25">
      <c r="A47" t="s">
        <v>59</v>
      </c>
    </row>
    <row r="48" spans="1:1" x14ac:dyDescent="0.25">
      <c r="A48" t="s">
        <v>60</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8"/>
  <sheetViews>
    <sheetView workbookViewId="0"/>
  </sheetViews>
  <sheetFormatPr defaultColWidth="10.90625" defaultRowHeight="15" x14ac:dyDescent="0.25"/>
  <cols>
    <col min="1" max="1" width="24.7265625" customWidth="1"/>
    <col min="2" max="6" width="14.7265625" customWidth="1"/>
  </cols>
  <sheetData>
    <row r="1" spans="1:6" ht="30" customHeight="1" x14ac:dyDescent="0.35">
      <c r="A1" s="1" t="s">
        <v>137</v>
      </c>
    </row>
    <row r="2" spans="1:6" x14ac:dyDescent="0.25">
      <c r="A2" t="s">
        <v>138</v>
      </c>
    </row>
    <row r="3" spans="1:6" ht="30" customHeight="1" x14ac:dyDescent="0.3">
      <c r="A3" s="3" t="s">
        <v>137</v>
      </c>
    </row>
    <row r="4" spans="1:6" ht="15.6" x14ac:dyDescent="0.3">
      <c r="A4" s="6" t="s">
        <v>64</v>
      </c>
      <c r="B4" s="5" t="s">
        <v>42</v>
      </c>
      <c r="C4" s="5" t="s">
        <v>43</v>
      </c>
      <c r="D4" s="5" t="s">
        <v>44</v>
      </c>
      <c r="E4" s="5" t="s">
        <v>45</v>
      </c>
      <c r="F4" s="5" t="s">
        <v>46</v>
      </c>
    </row>
    <row r="5" spans="1:6" x14ac:dyDescent="0.25">
      <c r="A5" t="s">
        <v>65</v>
      </c>
      <c r="B5" s="7">
        <v>25717</v>
      </c>
      <c r="C5" s="7">
        <v>36369</v>
      </c>
      <c r="D5" s="7">
        <v>43178</v>
      </c>
      <c r="E5" s="7">
        <v>41831</v>
      </c>
      <c r="F5" s="7">
        <v>43149</v>
      </c>
    </row>
    <row r="6" spans="1:6" x14ac:dyDescent="0.25">
      <c r="A6" t="s">
        <v>66</v>
      </c>
      <c r="B6" s="7">
        <v>82333</v>
      </c>
      <c r="C6" s="7">
        <v>81990</v>
      </c>
      <c r="D6" s="7">
        <v>78298</v>
      </c>
      <c r="E6" s="7">
        <v>76828</v>
      </c>
      <c r="F6" s="7">
        <v>81907</v>
      </c>
    </row>
    <row r="7" spans="1:6" x14ac:dyDescent="0.25">
      <c r="A7" t="s">
        <v>67</v>
      </c>
      <c r="B7" s="7">
        <v>8867</v>
      </c>
      <c r="C7" s="7">
        <v>9226</v>
      </c>
      <c r="D7" s="7">
        <v>9641</v>
      </c>
      <c r="E7" s="7" t="s">
        <v>68</v>
      </c>
      <c r="F7" s="7" t="s">
        <v>68</v>
      </c>
    </row>
    <row r="8" spans="1:6" x14ac:dyDescent="0.25">
      <c r="A8" t="s">
        <v>69</v>
      </c>
      <c r="B8" s="7">
        <v>46119</v>
      </c>
      <c r="C8" s="7">
        <v>49275</v>
      </c>
      <c r="D8" s="7">
        <v>45228</v>
      </c>
      <c r="E8" s="7">
        <v>42449</v>
      </c>
      <c r="F8" s="7">
        <v>43323</v>
      </c>
    </row>
    <row r="9" spans="1:6" x14ac:dyDescent="0.25">
      <c r="A9" t="s">
        <v>70</v>
      </c>
      <c r="B9" s="7">
        <v>24755</v>
      </c>
      <c r="C9" s="7">
        <v>22982</v>
      </c>
      <c r="D9" s="7">
        <v>24858</v>
      </c>
      <c r="E9" s="7">
        <v>20581</v>
      </c>
      <c r="F9" s="7">
        <v>20864</v>
      </c>
    </row>
    <row r="10" spans="1:6" ht="15.6" x14ac:dyDescent="0.3">
      <c r="A10" s="3" t="s">
        <v>71</v>
      </c>
      <c r="B10" s="8">
        <v>187791</v>
      </c>
      <c r="C10" s="8">
        <v>199842</v>
      </c>
      <c r="D10" s="8">
        <v>201203</v>
      </c>
      <c r="E10" s="8">
        <v>181689</v>
      </c>
      <c r="F10" s="8">
        <v>189243</v>
      </c>
    </row>
    <row r="11" spans="1:6" x14ac:dyDescent="0.25">
      <c r="A11" t="s">
        <v>72</v>
      </c>
      <c r="B11" s="7">
        <v>91042</v>
      </c>
      <c r="C11" s="7">
        <v>94895</v>
      </c>
      <c r="D11" s="7">
        <v>100165</v>
      </c>
      <c r="E11" s="7">
        <v>96046</v>
      </c>
      <c r="F11" s="7">
        <v>94348</v>
      </c>
    </row>
    <row r="12" spans="1:6" x14ac:dyDescent="0.25">
      <c r="A12" t="s">
        <v>73</v>
      </c>
      <c r="B12" s="7">
        <v>45434</v>
      </c>
      <c r="C12" s="7">
        <v>46997</v>
      </c>
      <c r="D12" s="7">
        <v>49694</v>
      </c>
      <c r="E12" s="7">
        <v>48164</v>
      </c>
      <c r="F12" s="7">
        <v>51668</v>
      </c>
    </row>
    <row r="13" spans="1:6" x14ac:dyDescent="0.25">
      <c r="A13" t="s">
        <v>74</v>
      </c>
      <c r="B13" s="7">
        <v>5860</v>
      </c>
      <c r="C13" s="7">
        <v>7023</v>
      </c>
      <c r="D13" s="7">
        <v>6317</v>
      </c>
      <c r="E13" s="7">
        <v>6876</v>
      </c>
      <c r="F13" s="7">
        <v>7488</v>
      </c>
    </row>
    <row r="14" spans="1:6" ht="15.6" x14ac:dyDescent="0.3">
      <c r="A14" s="3" t="s">
        <v>75</v>
      </c>
      <c r="B14" s="8">
        <v>142336</v>
      </c>
      <c r="C14" s="8">
        <v>148915</v>
      </c>
      <c r="D14" s="8">
        <v>156176</v>
      </c>
      <c r="E14" s="8">
        <v>151086</v>
      </c>
      <c r="F14" s="8">
        <v>153504</v>
      </c>
    </row>
    <row r="15" spans="1:6" x14ac:dyDescent="0.25">
      <c r="A15" t="s">
        <v>76</v>
      </c>
      <c r="B15" s="7">
        <v>10460</v>
      </c>
      <c r="C15" s="7">
        <v>11835</v>
      </c>
      <c r="D15" s="7">
        <v>4746</v>
      </c>
      <c r="E15" s="7" t="s">
        <v>68</v>
      </c>
      <c r="F15" s="7" t="s">
        <v>68</v>
      </c>
    </row>
    <row r="16" spans="1:6" x14ac:dyDescent="0.25">
      <c r="A16" t="s">
        <v>77</v>
      </c>
      <c r="B16" s="7" t="s">
        <v>68</v>
      </c>
      <c r="C16" s="7" t="s">
        <v>68</v>
      </c>
      <c r="D16" s="7" t="s">
        <v>68</v>
      </c>
      <c r="E16" s="7" t="s">
        <v>68</v>
      </c>
      <c r="F16" s="7" t="s">
        <v>68</v>
      </c>
    </row>
    <row r="17" spans="1:6" x14ac:dyDescent="0.25">
      <c r="A17" t="s">
        <v>78</v>
      </c>
      <c r="B17" s="7" t="s">
        <v>68</v>
      </c>
      <c r="C17" s="7" t="s">
        <v>68</v>
      </c>
      <c r="D17" s="7" t="s">
        <v>68</v>
      </c>
      <c r="E17" s="7">
        <v>17187</v>
      </c>
      <c r="F17" s="7">
        <v>17717</v>
      </c>
    </row>
    <row r="18" spans="1:6" x14ac:dyDescent="0.25">
      <c r="A18" t="s">
        <v>79</v>
      </c>
      <c r="B18" s="7">
        <v>24332</v>
      </c>
      <c r="C18" s="7">
        <v>23896</v>
      </c>
      <c r="D18" s="7">
        <v>23202</v>
      </c>
      <c r="E18" s="7">
        <v>22718</v>
      </c>
      <c r="F18" s="7">
        <v>22259</v>
      </c>
    </row>
    <row r="19" spans="1:6" x14ac:dyDescent="0.25">
      <c r="A19" t="s">
        <v>80</v>
      </c>
      <c r="B19" s="7">
        <v>103708</v>
      </c>
      <c r="C19" s="7">
        <v>105486</v>
      </c>
      <c r="D19" s="7">
        <v>97123</v>
      </c>
      <c r="E19" s="7">
        <v>83546</v>
      </c>
      <c r="F19" s="7">
        <v>83722</v>
      </c>
    </row>
    <row r="20" spans="1:6" x14ac:dyDescent="0.25">
      <c r="A20" t="s">
        <v>81</v>
      </c>
      <c r="B20" s="7" t="s">
        <v>68</v>
      </c>
      <c r="C20" s="7" t="s">
        <v>68</v>
      </c>
      <c r="D20" s="7">
        <v>18915</v>
      </c>
      <c r="E20" s="7">
        <v>39175</v>
      </c>
      <c r="F20" s="7">
        <v>42106</v>
      </c>
    </row>
    <row r="21" spans="1:6" ht="15.6" x14ac:dyDescent="0.3">
      <c r="A21" s="3" t="s">
        <v>82</v>
      </c>
      <c r="B21" s="8">
        <v>138500</v>
      </c>
      <c r="C21" s="8">
        <v>141217</v>
      </c>
      <c r="D21" s="8">
        <v>143986</v>
      </c>
      <c r="E21" s="8">
        <v>162626</v>
      </c>
      <c r="F21" s="8">
        <v>165804</v>
      </c>
    </row>
    <row r="22" spans="1:6" x14ac:dyDescent="0.25">
      <c r="A22" t="s">
        <v>83</v>
      </c>
      <c r="B22" s="7">
        <v>79019</v>
      </c>
      <c r="C22" s="7">
        <v>82340</v>
      </c>
      <c r="D22" s="7">
        <v>80645</v>
      </c>
      <c r="E22" s="7">
        <v>80879</v>
      </c>
      <c r="F22" s="7">
        <v>81611</v>
      </c>
    </row>
    <row r="23" spans="1:6" x14ac:dyDescent="0.25">
      <c r="A23" t="s">
        <v>84</v>
      </c>
      <c r="B23" s="7">
        <v>54851</v>
      </c>
      <c r="C23" s="7">
        <v>55626</v>
      </c>
      <c r="D23" s="7">
        <v>53752</v>
      </c>
      <c r="E23" s="7">
        <v>55731</v>
      </c>
      <c r="F23" s="7">
        <v>57690</v>
      </c>
    </row>
    <row r="24" spans="1:6" x14ac:dyDescent="0.25">
      <c r="A24" t="s">
        <v>85</v>
      </c>
      <c r="B24" s="7">
        <v>22911</v>
      </c>
      <c r="C24" s="7">
        <v>20877</v>
      </c>
      <c r="D24" s="7">
        <v>20302</v>
      </c>
      <c r="E24" s="7">
        <v>20303</v>
      </c>
      <c r="F24" s="7">
        <v>20744</v>
      </c>
    </row>
    <row r="25" spans="1:6" x14ac:dyDescent="0.25">
      <c r="A25" t="s">
        <v>86</v>
      </c>
      <c r="B25" s="7">
        <v>1083</v>
      </c>
      <c r="C25" s="7">
        <v>2761</v>
      </c>
      <c r="D25" s="7">
        <v>8079</v>
      </c>
      <c r="E25" s="7">
        <v>16181</v>
      </c>
      <c r="F25" s="7">
        <v>16099</v>
      </c>
    </row>
    <row r="26" spans="1:6" ht="15.6" x14ac:dyDescent="0.3">
      <c r="A26" s="3" t="s">
        <v>87</v>
      </c>
      <c r="B26" s="8">
        <v>157864</v>
      </c>
      <c r="C26" s="8">
        <v>161604</v>
      </c>
      <c r="D26" s="8">
        <v>162778</v>
      </c>
      <c r="E26" s="8">
        <v>173094</v>
      </c>
      <c r="F26" s="8">
        <v>176144</v>
      </c>
    </row>
    <row r="27" spans="1:6" x14ac:dyDescent="0.25">
      <c r="A27" t="s">
        <v>88</v>
      </c>
      <c r="B27" s="7">
        <v>67194</v>
      </c>
      <c r="C27" s="7">
        <v>66148</v>
      </c>
      <c r="D27" s="7">
        <v>66417</v>
      </c>
      <c r="E27" s="7">
        <v>59599</v>
      </c>
      <c r="F27" s="7">
        <v>57759</v>
      </c>
    </row>
    <row r="28" spans="1:6" x14ac:dyDescent="0.25">
      <c r="A28" t="s">
        <v>89</v>
      </c>
      <c r="B28" s="7">
        <v>38694</v>
      </c>
      <c r="C28" s="7">
        <v>38866</v>
      </c>
      <c r="D28" s="7">
        <v>39108</v>
      </c>
      <c r="E28" s="7">
        <v>41113</v>
      </c>
      <c r="F28" s="7">
        <v>41031</v>
      </c>
    </row>
    <row r="29" spans="1:6" x14ac:dyDescent="0.25">
      <c r="A29" t="s">
        <v>90</v>
      </c>
      <c r="B29" s="7">
        <v>16203</v>
      </c>
      <c r="C29" s="7">
        <v>19539</v>
      </c>
      <c r="D29" s="7">
        <v>20775</v>
      </c>
      <c r="E29" s="7">
        <v>21611</v>
      </c>
      <c r="F29" s="7">
        <v>22226</v>
      </c>
    </row>
    <row r="30" spans="1:6" x14ac:dyDescent="0.25">
      <c r="A30" t="s">
        <v>91</v>
      </c>
      <c r="B30" s="7" t="s">
        <v>68</v>
      </c>
      <c r="C30" s="7" t="s">
        <v>68</v>
      </c>
      <c r="D30" s="7">
        <v>182</v>
      </c>
      <c r="E30" s="7">
        <v>10651</v>
      </c>
      <c r="F30" s="7">
        <v>14732</v>
      </c>
    </row>
    <row r="31" spans="1:6" ht="15.6" x14ac:dyDescent="0.3">
      <c r="A31" s="3" t="s">
        <v>92</v>
      </c>
      <c r="B31" s="8">
        <v>122091</v>
      </c>
      <c r="C31" s="8">
        <v>124553</v>
      </c>
      <c r="D31" s="8">
        <v>126482</v>
      </c>
      <c r="E31" s="8">
        <v>132974</v>
      </c>
      <c r="F31" s="8">
        <v>135748</v>
      </c>
    </row>
    <row r="32" spans="1:6" ht="15.6" x14ac:dyDescent="0.3">
      <c r="A32" s="3" t="s">
        <v>32</v>
      </c>
      <c r="B32" s="8">
        <v>748582</v>
      </c>
      <c r="C32" s="8">
        <v>776131</v>
      </c>
      <c r="D32" s="8">
        <v>790625</v>
      </c>
      <c r="E32" s="8">
        <v>801469</v>
      </c>
      <c r="F32" s="8">
        <v>820443</v>
      </c>
    </row>
    <row r="34" spans="1:1" x14ac:dyDescent="0.25">
      <c r="A34" t="s">
        <v>136</v>
      </c>
    </row>
    <row r="35" spans="1:1" x14ac:dyDescent="0.25">
      <c r="A35" t="s">
        <v>35</v>
      </c>
    </row>
    <row r="36" spans="1:1" x14ac:dyDescent="0.25">
      <c r="A36" t="s">
        <v>93</v>
      </c>
    </row>
    <row r="37" spans="1:1" x14ac:dyDescent="0.25">
      <c r="A37" t="s">
        <v>94</v>
      </c>
    </row>
    <row r="38" spans="1:1" x14ac:dyDescent="0.25">
      <c r="A38" t="s">
        <v>95</v>
      </c>
    </row>
    <row r="39" spans="1:1" x14ac:dyDescent="0.25">
      <c r="A39" t="s">
        <v>96</v>
      </c>
    </row>
    <row r="40" spans="1:1" x14ac:dyDescent="0.25">
      <c r="A40" t="s">
        <v>97</v>
      </c>
    </row>
    <row r="41" spans="1:1" x14ac:dyDescent="0.25">
      <c r="A41" t="s">
        <v>98</v>
      </c>
    </row>
    <row r="42" spans="1:1" x14ac:dyDescent="0.25">
      <c r="A42" t="s">
        <v>99</v>
      </c>
    </row>
    <row r="43" spans="1:1" x14ac:dyDescent="0.25">
      <c r="A43" t="s">
        <v>100</v>
      </c>
    </row>
    <row r="44" spans="1:1" x14ac:dyDescent="0.25">
      <c r="A44" t="s">
        <v>101</v>
      </c>
    </row>
    <row r="45" spans="1:1" x14ac:dyDescent="0.25">
      <c r="A45" t="s">
        <v>57</v>
      </c>
    </row>
    <row r="46" spans="1:1" x14ac:dyDescent="0.25">
      <c r="A46" t="s">
        <v>58</v>
      </c>
    </row>
    <row r="47" spans="1:1" x14ac:dyDescent="0.25">
      <c r="A47" t="s">
        <v>59</v>
      </c>
    </row>
    <row r="48" spans="1:1" x14ac:dyDescent="0.25">
      <c r="A48" t="s">
        <v>60</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8"/>
  <sheetViews>
    <sheetView workbookViewId="0"/>
  </sheetViews>
  <sheetFormatPr defaultColWidth="10.90625" defaultRowHeight="15" x14ac:dyDescent="0.25"/>
  <cols>
    <col min="1" max="1" width="24.7265625" customWidth="1"/>
    <col min="2" max="6" width="14.7265625" customWidth="1"/>
  </cols>
  <sheetData>
    <row r="1" spans="1:6" ht="30" customHeight="1" x14ac:dyDescent="0.35">
      <c r="A1" s="1" t="s">
        <v>140</v>
      </c>
    </row>
    <row r="2" spans="1:6" x14ac:dyDescent="0.25">
      <c r="A2" t="s">
        <v>141</v>
      </c>
    </row>
    <row r="3" spans="1:6" ht="30" customHeight="1" x14ac:dyDescent="0.3">
      <c r="A3" s="3" t="s">
        <v>140</v>
      </c>
    </row>
    <row r="4" spans="1:6" ht="15.6" x14ac:dyDescent="0.3">
      <c r="A4" s="6" t="s">
        <v>64</v>
      </c>
      <c r="B4" s="5" t="s">
        <v>42</v>
      </c>
      <c r="C4" s="5" t="s">
        <v>43</v>
      </c>
      <c r="D4" s="5" t="s">
        <v>44</v>
      </c>
      <c r="E4" s="5" t="s">
        <v>45</v>
      </c>
      <c r="F4" s="5" t="s">
        <v>46</v>
      </c>
    </row>
    <row r="5" spans="1:6" x14ac:dyDescent="0.25">
      <c r="A5" t="s">
        <v>65</v>
      </c>
      <c r="B5" s="10">
        <v>51.8</v>
      </c>
      <c r="C5" s="10">
        <v>49.7</v>
      </c>
      <c r="D5" s="10">
        <v>45.2</v>
      </c>
      <c r="E5" s="10">
        <v>35.700000000000003</v>
      </c>
      <c r="F5" s="10">
        <v>33.299999999999997</v>
      </c>
    </row>
    <row r="6" spans="1:6" x14ac:dyDescent="0.25">
      <c r="A6" t="s">
        <v>66</v>
      </c>
      <c r="B6" s="10">
        <v>29.6</v>
      </c>
      <c r="C6" s="10">
        <v>26.3</v>
      </c>
      <c r="D6" s="10">
        <v>24.4</v>
      </c>
      <c r="E6" s="10">
        <v>17.3</v>
      </c>
      <c r="F6" s="10">
        <v>17</v>
      </c>
    </row>
    <row r="7" spans="1:6" x14ac:dyDescent="0.25">
      <c r="A7" t="s">
        <v>67</v>
      </c>
      <c r="B7" s="10">
        <v>88.9</v>
      </c>
      <c r="C7" s="10">
        <v>82.1</v>
      </c>
      <c r="D7" s="10">
        <v>78.099999999999994</v>
      </c>
      <c r="E7" s="10" t="s">
        <v>68</v>
      </c>
      <c r="F7" s="10" t="s">
        <v>68</v>
      </c>
    </row>
    <row r="8" spans="1:6" x14ac:dyDescent="0.25">
      <c r="A8" t="s">
        <v>69</v>
      </c>
      <c r="B8" s="10">
        <v>70.400000000000006</v>
      </c>
      <c r="C8" s="10">
        <v>62.3</v>
      </c>
      <c r="D8" s="10">
        <v>62.4</v>
      </c>
      <c r="E8" s="10">
        <v>62.9</v>
      </c>
      <c r="F8" s="10">
        <v>65.599999999999994</v>
      </c>
    </row>
    <row r="9" spans="1:6" x14ac:dyDescent="0.25">
      <c r="A9" t="s">
        <v>70</v>
      </c>
      <c r="B9" s="10" t="s">
        <v>68</v>
      </c>
      <c r="C9" s="10" t="s">
        <v>68</v>
      </c>
      <c r="D9" s="10" t="s">
        <v>68</v>
      </c>
      <c r="E9" s="10">
        <v>57.5</v>
      </c>
      <c r="F9" s="10">
        <v>53.5</v>
      </c>
    </row>
    <row r="10" spans="1:6" ht="15.6" x14ac:dyDescent="0.3">
      <c r="A10" s="3" t="s">
        <v>71</v>
      </c>
      <c r="B10" s="11">
        <v>47.9</v>
      </c>
      <c r="C10" s="11">
        <v>44.1</v>
      </c>
      <c r="D10" s="11">
        <v>42.2</v>
      </c>
      <c r="E10" s="11">
        <v>36.299999999999997</v>
      </c>
      <c r="F10" s="11">
        <v>35.9</v>
      </c>
    </row>
    <row r="11" spans="1:6" x14ac:dyDescent="0.25">
      <c r="A11" t="s">
        <v>72</v>
      </c>
      <c r="B11" s="10">
        <v>54.3</v>
      </c>
      <c r="C11" s="10">
        <v>45.7</v>
      </c>
      <c r="D11" s="10">
        <v>40</v>
      </c>
      <c r="E11" s="10">
        <v>35.1</v>
      </c>
      <c r="F11" s="10">
        <v>32.6</v>
      </c>
    </row>
    <row r="12" spans="1:6" x14ac:dyDescent="0.25">
      <c r="A12" t="s">
        <v>73</v>
      </c>
      <c r="B12" s="10">
        <v>60.3</v>
      </c>
      <c r="C12" s="10">
        <v>54.1</v>
      </c>
      <c r="D12" s="10">
        <v>51.7</v>
      </c>
      <c r="E12" s="10">
        <v>49.9</v>
      </c>
      <c r="F12" s="10">
        <v>46.1</v>
      </c>
    </row>
    <row r="13" spans="1:6" x14ac:dyDescent="0.25">
      <c r="A13" t="s">
        <v>74</v>
      </c>
      <c r="B13" s="10">
        <v>100</v>
      </c>
      <c r="C13" s="10">
        <v>99.9</v>
      </c>
      <c r="D13" s="10">
        <v>99.9</v>
      </c>
      <c r="E13" s="10">
        <v>99.9</v>
      </c>
      <c r="F13" s="10">
        <v>99.8</v>
      </c>
    </row>
    <row r="14" spans="1:6" ht="15.6" x14ac:dyDescent="0.3">
      <c r="A14" s="3" t="s">
        <v>75</v>
      </c>
      <c r="B14" s="11">
        <v>58.1</v>
      </c>
      <c r="C14" s="11">
        <v>50.9</v>
      </c>
      <c r="D14" s="11">
        <v>46.2</v>
      </c>
      <c r="E14" s="11">
        <v>42.8</v>
      </c>
      <c r="F14" s="11">
        <v>40.4</v>
      </c>
    </row>
    <row r="15" spans="1:6" x14ac:dyDescent="0.25">
      <c r="A15" t="s">
        <v>76</v>
      </c>
      <c r="B15" s="10">
        <v>100</v>
      </c>
      <c r="C15" s="10">
        <v>100</v>
      </c>
      <c r="D15" s="10">
        <v>100</v>
      </c>
      <c r="E15" s="10" t="s">
        <v>68</v>
      </c>
      <c r="F15" s="10" t="s">
        <v>68</v>
      </c>
    </row>
    <row r="16" spans="1:6" x14ac:dyDescent="0.25">
      <c r="A16" t="s">
        <v>77</v>
      </c>
      <c r="B16" s="10" t="s">
        <v>68</v>
      </c>
      <c r="C16" s="10" t="s">
        <v>68</v>
      </c>
      <c r="D16" s="10" t="s">
        <v>68</v>
      </c>
      <c r="E16" s="10" t="s">
        <v>68</v>
      </c>
      <c r="F16" s="10" t="s">
        <v>68</v>
      </c>
    </row>
    <row r="17" spans="1:6" x14ac:dyDescent="0.25">
      <c r="A17" t="s">
        <v>78</v>
      </c>
      <c r="B17" s="10" t="s">
        <v>68</v>
      </c>
      <c r="C17" s="10" t="s">
        <v>68</v>
      </c>
      <c r="D17" s="10" t="s">
        <v>68</v>
      </c>
      <c r="E17" s="10">
        <v>96.8</v>
      </c>
      <c r="F17" s="10">
        <v>95.6</v>
      </c>
    </row>
    <row r="18" spans="1:6" x14ac:dyDescent="0.25">
      <c r="A18" t="s">
        <v>79</v>
      </c>
      <c r="B18" s="10">
        <v>79.2</v>
      </c>
      <c r="C18" s="10">
        <v>77.900000000000006</v>
      </c>
      <c r="D18" s="10">
        <v>76.3</v>
      </c>
      <c r="E18" s="10">
        <v>72.2</v>
      </c>
      <c r="F18" s="10">
        <v>72.8</v>
      </c>
    </row>
    <row r="19" spans="1:6" x14ac:dyDescent="0.25">
      <c r="A19" t="s">
        <v>80</v>
      </c>
      <c r="B19" s="10">
        <v>52.2</v>
      </c>
      <c r="C19" s="10">
        <v>45.3</v>
      </c>
      <c r="D19" s="10">
        <v>32.4</v>
      </c>
      <c r="E19" s="10">
        <v>19.5</v>
      </c>
      <c r="F19" s="10">
        <v>18.600000000000001</v>
      </c>
    </row>
    <row r="20" spans="1:6" x14ac:dyDescent="0.25">
      <c r="A20" t="s">
        <v>81</v>
      </c>
      <c r="B20" s="10" t="s">
        <v>68</v>
      </c>
      <c r="C20" s="10" t="s">
        <v>68</v>
      </c>
      <c r="D20" s="10">
        <v>89.8</v>
      </c>
      <c r="E20" s="10">
        <v>84.3</v>
      </c>
      <c r="F20" s="10">
        <v>78.5</v>
      </c>
    </row>
    <row r="21" spans="1:6" ht="15.6" x14ac:dyDescent="0.3">
      <c r="A21" s="3" t="s">
        <v>82</v>
      </c>
      <c r="B21" s="11">
        <v>60.6</v>
      </c>
      <c r="C21" s="11">
        <v>55.4</v>
      </c>
      <c r="D21" s="11">
        <v>49.3</v>
      </c>
      <c r="E21" s="11">
        <v>50.6</v>
      </c>
      <c r="F21" s="11">
        <v>49.4</v>
      </c>
    </row>
    <row r="22" spans="1:6" x14ac:dyDescent="0.25">
      <c r="A22" t="s">
        <v>83</v>
      </c>
      <c r="B22" s="10">
        <v>41.3</v>
      </c>
      <c r="C22" s="10">
        <v>39.200000000000003</v>
      </c>
      <c r="D22" s="10">
        <v>38.6</v>
      </c>
      <c r="E22" s="10">
        <v>38.700000000000003</v>
      </c>
      <c r="F22" s="10">
        <v>33</v>
      </c>
    </row>
    <row r="23" spans="1:6" x14ac:dyDescent="0.25">
      <c r="A23" t="s">
        <v>84</v>
      </c>
      <c r="B23" s="10">
        <v>56.8</v>
      </c>
      <c r="C23" s="10">
        <v>54.2</v>
      </c>
      <c r="D23" s="10">
        <v>50</v>
      </c>
      <c r="E23" s="10">
        <v>46.7</v>
      </c>
      <c r="F23" s="10">
        <v>38</v>
      </c>
    </row>
    <row r="24" spans="1:6" x14ac:dyDescent="0.25">
      <c r="A24" t="s">
        <v>85</v>
      </c>
      <c r="B24" s="10">
        <v>100</v>
      </c>
      <c r="C24" s="10">
        <v>100</v>
      </c>
      <c r="D24" s="10">
        <v>100</v>
      </c>
      <c r="E24" s="10">
        <v>100</v>
      </c>
      <c r="F24" s="10">
        <v>99.9</v>
      </c>
    </row>
    <row r="25" spans="1:6" x14ac:dyDescent="0.25">
      <c r="A25" t="s">
        <v>86</v>
      </c>
      <c r="B25" s="10" t="s">
        <v>68</v>
      </c>
      <c r="C25" s="10" t="s">
        <v>68</v>
      </c>
      <c r="D25" s="10" t="s">
        <v>68</v>
      </c>
      <c r="E25" s="10" t="s">
        <v>68</v>
      </c>
      <c r="F25" s="10" t="s">
        <v>68</v>
      </c>
    </row>
    <row r="26" spans="1:6" ht="15.6" x14ac:dyDescent="0.3">
      <c r="A26" s="3" t="s">
        <v>87</v>
      </c>
      <c r="B26" s="11">
        <v>55.3</v>
      </c>
      <c r="C26" s="11">
        <v>52.5</v>
      </c>
      <c r="D26" s="11">
        <v>50.6</v>
      </c>
      <c r="E26" s="11">
        <v>49.5</v>
      </c>
      <c r="F26" s="11">
        <v>43.5</v>
      </c>
    </row>
    <row r="27" spans="1:6" x14ac:dyDescent="0.25">
      <c r="A27" t="s">
        <v>88</v>
      </c>
      <c r="B27" s="10">
        <v>41.5</v>
      </c>
      <c r="C27" s="10">
        <v>32.700000000000003</v>
      </c>
      <c r="D27" s="10">
        <v>31</v>
      </c>
      <c r="E27" s="10">
        <v>30</v>
      </c>
      <c r="F27" s="10">
        <v>25.5</v>
      </c>
    </row>
    <row r="28" spans="1:6" x14ac:dyDescent="0.25">
      <c r="A28" t="s">
        <v>89</v>
      </c>
      <c r="B28" s="10">
        <v>54.1</v>
      </c>
      <c r="C28" s="10">
        <v>50.3</v>
      </c>
      <c r="D28" s="10">
        <v>50.1</v>
      </c>
      <c r="E28" s="10">
        <v>45.2</v>
      </c>
      <c r="F28" s="10">
        <v>39.799999999999997</v>
      </c>
    </row>
    <row r="29" spans="1:6" x14ac:dyDescent="0.25">
      <c r="A29" t="s">
        <v>90</v>
      </c>
      <c r="B29" s="10">
        <v>98.5</v>
      </c>
      <c r="C29" s="10">
        <v>98.2</v>
      </c>
      <c r="D29" s="10">
        <v>96.8</v>
      </c>
      <c r="E29" s="10">
        <v>97.6</v>
      </c>
      <c r="F29" s="10">
        <v>96.5</v>
      </c>
    </row>
    <row r="30" spans="1:6" x14ac:dyDescent="0.25">
      <c r="A30" t="s">
        <v>91</v>
      </c>
      <c r="B30" s="10" t="s">
        <v>68</v>
      </c>
      <c r="C30" s="10" t="s">
        <v>68</v>
      </c>
      <c r="D30" s="10">
        <v>100</v>
      </c>
      <c r="E30" s="10">
        <v>98</v>
      </c>
      <c r="F30" s="10">
        <v>96</v>
      </c>
    </row>
    <row r="31" spans="1:6" ht="15.6" x14ac:dyDescent="0.3">
      <c r="A31" s="3" t="s">
        <v>92</v>
      </c>
      <c r="B31" s="11">
        <v>53.1</v>
      </c>
      <c r="C31" s="11">
        <v>48.5</v>
      </c>
      <c r="D31" s="11">
        <v>47.8</v>
      </c>
      <c r="E31" s="11">
        <v>51.1</v>
      </c>
      <c r="F31" s="11">
        <v>49.1</v>
      </c>
    </row>
    <row r="32" spans="1:6" ht="15.6" x14ac:dyDescent="0.3">
      <c r="A32" s="3" t="s">
        <v>32</v>
      </c>
      <c r="B32" s="11">
        <v>54.8</v>
      </c>
      <c r="C32" s="11">
        <v>50.1</v>
      </c>
      <c r="D32" s="11">
        <v>47</v>
      </c>
      <c r="E32" s="11">
        <v>45.7</v>
      </c>
      <c r="F32" s="11">
        <v>43.3</v>
      </c>
    </row>
    <row r="34" spans="1:1" x14ac:dyDescent="0.25">
      <c r="A34" t="s">
        <v>136</v>
      </c>
    </row>
    <row r="35" spans="1:1" x14ac:dyDescent="0.25">
      <c r="A35" t="s">
        <v>35</v>
      </c>
    </row>
    <row r="36" spans="1:1" x14ac:dyDescent="0.25">
      <c r="A36" t="s">
        <v>93</v>
      </c>
    </row>
    <row r="37" spans="1:1" x14ac:dyDescent="0.25">
      <c r="A37" t="s">
        <v>94</v>
      </c>
    </row>
    <row r="38" spans="1:1" x14ac:dyDescent="0.25">
      <c r="A38" t="s">
        <v>95</v>
      </c>
    </row>
    <row r="39" spans="1:1" x14ac:dyDescent="0.25">
      <c r="A39" t="s">
        <v>96</v>
      </c>
    </row>
    <row r="40" spans="1:1" x14ac:dyDescent="0.25">
      <c r="A40" t="s">
        <v>97</v>
      </c>
    </row>
    <row r="41" spans="1:1" x14ac:dyDescent="0.25">
      <c r="A41" t="s">
        <v>98</v>
      </c>
    </row>
    <row r="42" spans="1:1" x14ac:dyDescent="0.25">
      <c r="A42" t="s">
        <v>99</v>
      </c>
    </row>
    <row r="43" spans="1:1" x14ac:dyDescent="0.25">
      <c r="A43" t="s">
        <v>100</v>
      </c>
    </row>
    <row r="44" spans="1:1" x14ac:dyDescent="0.25">
      <c r="A44" t="s">
        <v>101</v>
      </c>
    </row>
    <row r="45" spans="1:1" x14ac:dyDescent="0.25">
      <c r="A45" t="s">
        <v>57</v>
      </c>
    </row>
    <row r="46" spans="1:1" x14ac:dyDescent="0.25">
      <c r="A46" t="s">
        <v>58</v>
      </c>
    </row>
    <row r="47" spans="1:1" x14ac:dyDescent="0.25">
      <c r="A47" t="s">
        <v>59</v>
      </c>
    </row>
    <row r="48" spans="1:1" x14ac:dyDescent="0.25">
      <c r="A48" t="s">
        <v>60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8"/>
  <sheetViews>
    <sheetView workbookViewId="0"/>
  </sheetViews>
  <sheetFormatPr defaultColWidth="10.90625" defaultRowHeight="15" x14ac:dyDescent="0.25"/>
  <cols>
    <col min="1" max="1" width="24.7265625" customWidth="1"/>
    <col min="2" max="6" width="14.7265625" customWidth="1"/>
  </cols>
  <sheetData>
    <row r="1" spans="1:6" ht="30" customHeight="1" x14ac:dyDescent="0.35">
      <c r="A1" s="1" t="s">
        <v>143</v>
      </c>
    </row>
    <row r="2" spans="1:6" x14ac:dyDescent="0.25">
      <c r="A2" t="s">
        <v>144</v>
      </c>
    </row>
    <row r="3" spans="1:6" ht="30" customHeight="1" x14ac:dyDescent="0.3">
      <c r="A3" s="3" t="s">
        <v>143</v>
      </c>
    </row>
    <row r="4" spans="1:6" ht="15.6" x14ac:dyDescent="0.3">
      <c r="A4" s="6" t="s">
        <v>64</v>
      </c>
      <c r="B4" s="5" t="s">
        <v>42</v>
      </c>
      <c r="C4" s="5" t="s">
        <v>43</v>
      </c>
      <c r="D4" s="5" t="s">
        <v>44</v>
      </c>
      <c r="E4" s="5" t="s">
        <v>45</v>
      </c>
      <c r="F4" s="5" t="s">
        <v>46</v>
      </c>
    </row>
    <row r="5" spans="1:6" x14ac:dyDescent="0.25">
      <c r="A5" t="s">
        <v>65</v>
      </c>
      <c r="B5" s="7">
        <v>2801</v>
      </c>
      <c r="C5" s="7">
        <v>4789</v>
      </c>
      <c r="D5" s="7">
        <v>6228</v>
      </c>
      <c r="E5" s="7">
        <v>8114</v>
      </c>
      <c r="F5" s="7">
        <v>7046</v>
      </c>
    </row>
    <row r="6" spans="1:6" x14ac:dyDescent="0.25">
      <c r="A6" t="s">
        <v>66</v>
      </c>
      <c r="B6" s="7">
        <v>16451</v>
      </c>
      <c r="C6" s="7">
        <v>22291</v>
      </c>
      <c r="D6" s="7">
        <v>24071</v>
      </c>
      <c r="E6" s="7">
        <v>24952</v>
      </c>
      <c r="F6" s="7">
        <v>24278</v>
      </c>
    </row>
    <row r="7" spans="1:6" x14ac:dyDescent="0.25">
      <c r="A7" t="s">
        <v>67</v>
      </c>
      <c r="B7" s="7">
        <v>0</v>
      </c>
      <c r="C7" s="7">
        <v>0</v>
      </c>
      <c r="D7" s="7">
        <v>0</v>
      </c>
      <c r="E7" s="7" t="s">
        <v>68</v>
      </c>
      <c r="F7" s="7" t="s">
        <v>68</v>
      </c>
    </row>
    <row r="8" spans="1:6" x14ac:dyDescent="0.25">
      <c r="A8" t="s">
        <v>69</v>
      </c>
      <c r="B8" s="7">
        <v>134</v>
      </c>
      <c r="C8" s="7">
        <v>376</v>
      </c>
      <c r="D8" s="7">
        <v>489</v>
      </c>
      <c r="E8" s="7">
        <v>405</v>
      </c>
      <c r="F8" s="7">
        <v>228</v>
      </c>
    </row>
    <row r="9" spans="1:6" x14ac:dyDescent="0.25">
      <c r="A9" t="s">
        <v>70</v>
      </c>
      <c r="B9" s="7" t="s">
        <v>68</v>
      </c>
      <c r="C9" s="7" t="s">
        <v>68</v>
      </c>
      <c r="D9" s="7" t="s">
        <v>68</v>
      </c>
      <c r="E9" s="7">
        <v>548</v>
      </c>
      <c r="F9" s="7">
        <v>795</v>
      </c>
    </row>
    <row r="10" spans="1:6" ht="15.6" x14ac:dyDescent="0.3">
      <c r="A10" s="3" t="s">
        <v>71</v>
      </c>
      <c r="B10" s="8">
        <v>19386</v>
      </c>
      <c r="C10" s="8">
        <v>27456</v>
      </c>
      <c r="D10" s="8">
        <v>30788</v>
      </c>
      <c r="E10" s="8">
        <v>34019</v>
      </c>
      <c r="F10" s="8">
        <v>32347</v>
      </c>
    </row>
    <row r="11" spans="1:6" x14ac:dyDescent="0.25">
      <c r="A11" t="s">
        <v>72</v>
      </c>
      <c r="B11" s="7">
        <v>10160</v>
      </c>
      <c r="C11" s="7">
        <v>14570</v>
      </c>
      <c r="D11" s="7">
        <v>17078</v>
      </c>
      <c r="E11" s="7">
        <v>19917</v>
      </c>
      <c r="F11" s="7">
        <v>19097</v>
      </c>
    </row>
    <row r="12" spans="1:6" x14ac:dyDescent="0.25">
      <c r="A12" t="s">
        <v>73</v>
      </c>
      <c r="B12" s="7">
        <v>3752</v>
      </c>
      <c r="C12" s="7">
        <v>5912</v>
      </c>
      <c r="D12" s="7">
        <v>6164</v>
      </c>
      <c r="E12" s="7">
        <v>6990</v>
      </c>
      <c r="F12" s="7">
        <v>7643</v>
      </c>
    </row>
    <row r="13" spans="1:6" x14ac:dyDescent="0.25">
      <c r="A13" t="s">
        <v>74</v>
      </c>
      <c r="B13" s="7">
        <v>0</v>
      </c>
      <c r="C13" s="7">
        <v>0</v>
      </c>
      <c r="D13" s="7">
        <v>0</v>
      </c>
      <c r="E13" s="7">
        <v>1</v>
      </c>
      <c r="F13" s="7">
        <v>0</v>
      </c>
    </row>
    <row r="14" spans="1:6" ht="15.6" x14ac:dyDescent="0.3">
      <c r="A14" s="3" t="s">
        <v>75</v>
      </c>
      <c r="B14" s="8">
        <v>13912</v>
      </c>
      <c r="C14" s="8">
        <v>20482</v>
      </c>
      <c r="D14" s="8">
        <v>23242</v>
      </c>
      <c r="E14" s="8">
        <v>26908</v>
      </c>
      <c r="F14" s="8">
        <v>26740</v>
      </c>
    </row>
    <row r="15" spans="1:6" x14ac:dyDescent="0.25">
      <c r="A15" t="s">
        <v>76</v>
      </c>
      <c r="B15" s="7">
        <v>0</v>
      </c>
      <c r="C15" s="7">
        <v>0</v>
      </c>
      <c r="D15" s="7">
        <v>0</v>
      </c>
      <c r="E15" s="7" t="s">
        <v>68</v>
      </c>
      <c r="F15" s="7" t="s">
        <v>68</v>
      </c>
    </row>
    <row r="16" spans="1:6" x14ac:dyDescent="0.25">
      <c r="A16" t="s">
        <v>77</v>
      </c>
      <c r="B16" s="7" t="s">
        <v>68</v>
      </c>
      <c r="C16" s="7" t="s">
        <v>68</v>
      </c>
      <c r="D16" s="7" t="s">
        <v>68</v>
      </c>
      <c r="E16" s="7" t="s">
        <v>68</v>
      </c>
      <c r="F16" s="7" t="s">
        <v>68</v>
      </c>
    </row>
    <row r="17" spans="1:6" x14ac:dyDescent="0.25">
      <c r="A17" t="s">
        <v>78</v>
      </c>
      <c r="B17" s="7" t="s">
        <v>68</v>
      </c>
      <c r="C17" s="7" t="s">
        <v>68</v>
      </c>
      <c r="D17" s="7" t="s">
        <v>68</v>
      </c>
      <c r="E17" s="7">
        <v>1</v>
      </c>
      <c r="F17" s="7">
        <v>2</v>
      </c>
    </row>
    <row r="18" spans="1:6" x14ac:dyDescent="0.25">
      <c r="A18" t="s">
        <v>79</v>
      </c>
      <c r="B18" s="7">
        <v>28</v>
      </c>
      <c r="C18" s="7">
        <v>13</v>
      </c>
      <c r="D18" s="7">
        <v>20</v>
      </c>
      <c r="E18" s="7">
        <v>19</v>
      </c>
      <c r="F18" s="7">
        <v>19</v>
      </c>
    </row>
    <row r="19" spans="1:6" x14ac:dyDescent="0.25">
      <c r="A19" t="s">
        <v>80</v>
      </c>
      <c r="B19" s="7">
        <v>14810</v>
      </c>
      <c r="C19" s="7">
        <v>17850</v>
      </c>
      <c r="D19" s="7">
        <v>21561</v>
      </c>
      <c r="E19" s="7">
        <v>24026</v>
      </c>
      <c r="F19" s="7">
        <v>26023</v>
      </c>
    </row>
    <row r="20" spans="1:6" x14ac:dyDescent="0.25">
      <c r="A20" t="s">
        <v>81</v>
      </c>
      <c r="B20" s="7" t="s">
        <v>68</v>
      </c>
      <c r="C20" s="7" t="s">
        <v>68</v>
      </c>
      <c r="D20" s="7">
        <v>270</v>
      </c>
      <c r="E20" s="7">
        <v>523</v>
      </c>
      <c r="F20" s="7">
        <v>788</v>
      </c>
    </row>
    <row r="21" spans="1:6" ht="15.6" x14ac:dyDescent="0.3">
      <c r="A21" s="3" t="s">
        <v>82</v>
      </c>
      <c r="B21" s="8">
        <v>14838</v>
      </c>
      <c r="C21" s="8">
        <v>17863</v>
      </c>
      <c r="D21" s="8">
        <v>21851</v>
      </c>
      <c r="E21" s="8">
        <v>24569</v>
      </c>
      <c r="F21" s="8">
        <v>26832</v>
      </c>
    </row>
    <row r="22" spans="1:6" x14ac:dyDescent="0.25">
      <c r="A22" t="s">
        <v>83</v>
      </c>
      <c r="B22" s="7">
        <v>13148</v>
      </c>
      <c r="C22" s="7">
        <v>17653</v>
      </c>
      <c r="D22" s="7">
        <v>19128</v>
      </c>
      <c r="E22" s="7">
        <v>19507</v>
      </c>
      <c r="F22" s="7">
        <v>21964</v>
      </c>
    </row>
    <row r="23" spans="1:6" x14ac:dyDescent="0.25">
      <c r="A23" t="s">
        <v>84</v>
      </c>
      <c r="B23" s="7">
        <v>4408</v>
      </c>
      <c r="C23" s="7">
        <v>5574</v>
      </c>
      <c r="D23" s="7">
        <v>6635</v>
      </c>
      <c r="E23" s="7">
        <v>7572</v>
      </c>
      <c r="F23" s="7">
        <v>9375</v>
      </c>
    </row>
    <row r="24" spans="1:6" x14ac:dyDescent="0.25">
      <c r="A24" t="s">
        <v>85</v>
      </c>
      <c r="B24" s="7">
        <v>0</v>
      </c>
      <c r="C24" s="7">
        <v>0</v>
      </c>
      <c r="D24" s="7">
        <v>0</v>
      </c>
      <c r="E24" s="7">
        <v>1</v>
      </c>
      <c r="F24" s="7">
        <v>3</v>
      </c>
    </row>
    <row r="25" spans="1:6" x14ac:dyDescent="0.25">
      <c r="A25" t="s">
        <v>86</v>
      </c>
      <c r="B25" s="7" t="s">
        <v>68</v>
      </c>
      <c r="C25" s="7" t="s">
        <v>68</v>
      </c>
      <c r="D25" s="7" t="s">
        <v>68</v>
      </c>
      <c r="E25" s="7" t="s">
        <v>68</v>
      </c>
      <c r="F25" s="7" t="s">
        <v>68</v>
      </c>
    </row>
    <row r="26" spans="1:6" ht="15.6" x14ac:dyDescent="0.3">
      <c r="A26" s="3" t="s">
        <v>87</v>
      </c>
      <c r="B26" s="8">
        <v>17556</v>
      </c>
      <c r="C26" s="8">
        <v>23227</v>
      </c>
      <c r="D26" s="8">
        <v>25763</v>
      </c>
      <c r="E26" s="8">
        <v>27080</v>
      </c>
      <c r="F26" s="8">
        <v>31342</v>
      </c>
    </row>
    <row r="27" spans="1:6" x14ac:dyDescent="0.25">
      <c r="A27" t="s">
        <v>88</v>
      </c>
      <c r="B27" s="7">
        <v>9251</v>
      </c>
      <c r="C27" s="7">
        <v>12557</v>
      </c>
      <c r="D27" s="7">
        <v>13944</v>
      </c>
      <c r="E27" s="7">
        <v>14135</v>
      </c>
      <c r="F27" s="7">
        <v>14143</v>
      </c>
    </row>
    <row r="28" spans="1:6" x14ac:dyDescent="0.25">
      <c r="A28" t="s">
        <v>89</v>
      </c>
      <c r="B28" s="7">
        <v>4022</v>
      </c>
      <c r="C28" s="7">
        <v>5376</v>
      </c>
      <c r="D28" s="7">
        <v>5400</v>
      </c>
      <c r="E28" s="7">
        <v>6559</v>
      </c>
      <c r="F28" s="7">
        <v>7644</v>
      </c>
    </row>
    <row r="29" spans="1:6" x14ac:dyDescent="0.25">
      <c r="A29" t="s">
        <v>90</v>
      </c>
      <c r="B29" s="7">
        <v>4</v>
      </c>
      <c r="C29" s="7">
        <v>1</v>
      </c>
      <c r="D29" s="7">
        <v>0</v>
      </c>
      <c r="E29" s="7">
        <v>0</v>
      </c>
      <c r="F29" s="7">
        <v>4</v>
      </c>
    </row>
    <row r="30" spans="1:6" x14ac:dyDescent="0.25">
      <c r="A30" t="s">
        <v>91</v>
      </c>
      <c r="B30" s="7" t="s">
        <v>68</v>
      </c>
      <c r="C30" s="7" t="s">
        <v>68</v>
      </c>
      <c r="D30" s="7">
        <v>0</v>
      </c>
      <c r="E30" s="7">
        <v>15</v>
      </c>
      <c r="F30" s="7">
        <v>56</v>
      </c>
    </row>
    <row r="31" spans="1:6" ht="15.6" x14ac:dyDescent="0.3">
      <c r="A31" s="3" t="s">
        <v>92</v>
      </c>
      <c r="B31" s="8">
        <v>13277</v>
      </c>
      <c r="C31" s="8">
        <v>17934</v>
      </c>
      <c r="D31" s="8">
        <v>19344</v>
      </c>
      <c r="E31" s="8">
        <v>20709</v>
      </c>
      <c r="F31" s="8">
        <v>21847</v>
      </c>
    </row>
    <row r="32" spans="1:6" ht="15.6" x14ac:dyDescent="0.3">
      <c r="A32" s="3" t="s">
        <v>32</v>
      </c>
      <c r="B32" s="8">
        <v>78969</v>
      </c>
      <c r="C32" s="8">
        <v>106962</v>
      </c>
      <c r="D32" s="8">
        <v>120988</v>
      </c>
      <c r="E32" s="8">
        <v>133285</v>
      </c>
      <c r="F32" s="8">
        <v>139108</v>
      </c>
    </row>
    <row r="34" spans="1:1" x14ac:dyDescent="0.25">
      <c r="A34" t="s">
        <v>136</v>
      </c>
    </row>
    <row r="35" spans="1:1" x14ac:dyDescent="0.25">
      <c r="A35" t="s">
        <v>35</v>
      </c>
    </row>
    <row r="36" spans="1:1" x14ac:dyDescent="0.25">
      <c r="A36" t="s">
        <v>93</v>
      </c>
    </row>
    <row r="37" spans="1:1" x14ac:dyDescent="0.25">
      <c r="A37" t="s">
        <v>94</v>
      </c>
    </row>
    <row r="38" spans="1:1" x14ac:dyDescent="0.25">
      <c r="A38" t="s">
        <v>95</v>
      </c>
    </row>
    <row r="39" spans="1:1" x14ac:dyDescent="0.25">
      <c r="A39" t="s">
        <v>96</v>
      </c>
    </row>
    <row r="40" spans="1:1" x14ac:dyDescent="0.25">
      <c r="A40" t="s">
        <v>97</v>
      </c>
    </row>
    <row r="41" spans="1:1" x14ac:dyDescent="0.25">
      <c r="A41" t="s">
        <v>98</v>
      </c>
    </row>
    <row r="42" spans="1:1" x14ac:dyDescent="0.25">
      <c r="A42" t="s">
        <v>99</v>
      </c>
    </row>
    <row r="43" spans="1:1" x14ac:dyDescent="0.25">
      <c r="A43" t="s">
        <v>100</v>
      </c>
    </row>
    <row r="44" spans="1:1" x14ac:dyDescent="0.25">
      <c r="A44" t="s">
        <v>101</v>
      </c>
    </row>
    <row r="45" spans="1:1" x14ac:dyDescent="0.25">
      <c r="A45" t="s">
        <v>57</v>
      </c>
    </row>
    <row r="46" spans="1:1" x14ac:dyDescent="0.25">
      <c r="A46" t="s">
        <v>58</v>
      </c>
    </row>
    <row r="47" spans="1:1" x14ac:dyDescent="0.25">
      <c r="A47" t="s">
        <v>59</v>
      </c>
    </row>
    <row r="48" spans="1:1" x14ac:dyDescent="0.25">
      <c r="A48" t="s">
        <v>60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2"/>
  <sheetViews>
    <sheetView workbookViewId="0"/>
  </sheetViews>
  <sheetFormatPr defaultColWidth="10.90625" defaultRowHeight="15" x14ac:dyDescent="0.25"/>
  <cols>
    <col min="1" max="1" width="24.7265625" customWidth="1"/>
    <col min="2" max="6" width="14.7265625" customWidth="1"/>
  </cols>
  <sheetData>
    <row r="1" spans="1:6" ht="30" customHeight="1" x14ac:dyDescent="0.35">
      <c r="A1" s="1" t="s">
        <v>146</v>
      </c>
    </row>
    <row r="2" spans="1:6" x14ac:dyDescent="0.25">
      <c r="A2" t="s">
        <v>147</v>
      </c>
    </row>
    <row r="3" spans="1:6" ht="30" customHeight="1" x14ac:dyDescent="0.3">
      <c r="A3" s="3" t="s">
        <v>146</v>
      </c>
    </row>
    <row r="4" spans="1:6" ht="15.6" x14ac:dyDescent="0.3">
      <c r="A4" s="6" t="s">
        <v>64</v>
      </c>
      <c r="B4" s="5" t="s">
        <v>42</v>
      </c>
      <c r="C4" s="5" t="s">
        <v>43</v>
      </c>
      <c r="D4" s="5" t="s">
        <v>44</v>
      </c>
      <c r="E4" s="5" t="s">
        <v>45</v>
      </c>
      <c r="F4" s="5" t="s">
        <v>46</v>
      </c>
    </row>
    <row r="5" spans="1:6" x14ac:dyDescent="0.25">
      <c r="A5" t="s">
        <v>65</v>
      </c>
      <c r="B5" s="10">
        <v>77.900000000000006</v>
      </c>
      <c r="C5" s="10">
        <v>64.599999999999994</v>
      </c>
      <c r="D5" s="10">
        <v>59.1</v>
      </c>
      <c r="E5" s="10">
        <v>51.6</v>
      </c>
      <c r="F5" s="10">
        <v>53.9</v>
      </c>
    </row>
    <row r="6" spans="1:6" x14ac:dyDescent="0.25">
      <c r="A6" t="s">
        <v>66</v>
      </c>
      <c r="B6" s="10">
        <v>54.7</v>
      </c>
      <c r="C6" s="10">
        <v>46.6</v>
      </c>
      <c r="D6" s="10">
        <v>43.8</v>
      </c>
      <c r="E6" s="10">
        <v>41.7</v>
      </c>
      <c r="F6" s="10">
        <v>42.6</v>
      </c>
    </row>
    <row r="7" spans="1:6" x14ac:dyDescent="0.25">
      <c r="A7" t="s">
        <v>67</v>
      </c>
      <c r="B7" s="10" t="s">
        <v>68</v>
      </c>
      <c r="C7" s="10" t="s">
        <v>68</v>
      </c>
      <c r="D7" s="10" t="s">
        <v>68</v>
      </c>
      <c r="E7" s="10" t="s">
        <v>68</v>
      </c>
      <c r="F7" s="10" t="s">
        <v>68</v>
      </c>
    </row>
    <row r="8" spans="1:6" x14ac:dyDescent="0.25">
      <c r="A8" t="s">
        <v>69</v>
      </c>
      <c r="B8" s="10">
        <v>73.8</v>
      </c>
      <c r="C8" s="10">
        <v>65.599999999999994</v>
      </c>
      <c r="D8" s="10">
        <v>69.7</v>
      </c>
      <c r="E8" s="10">
        <v>71.099999999999994</v>
      </c>
      <c r="F8" s="10">
        <v>75.400000000000006</v>
      </c>
    </row>
    <row r="9" spans="1:6" x14ac:dyDescent="0.25">
      <c r="A9" t="s">
        <v>70</v>
      </c>
      <c r="B9" s="10" t="s">
        <v>68</v>
      </c>
      <c r="C9" s="10" t="s">
        <v>68</v>
      </c>
      <c r="D9" s="10" t="s">
        <v>68</v>
      </c>
      <c r="E9" s="10">
        <v>58.3</v>
      </c>
      <c r="F9" s="10">
        <v>54.6</v>
      </c>
    </row>
    <row r="10" spans="1:6" ht="15.6" x14ac:dyDescent="0.3">
      <c r="A10" s="3" t="s">
        <v>71</v>
      </c>
      <c r="B10" s="11">
        <v>64.599999999999994</v>
      </c>
      <c r="C10" s="11">
        <v>56.5</v>
      </c>
      <c r="D10" s="11">
        <v>55.9</v>
      </c>
      <c r="E10" s="11">
        <v>53.2</v>
      </c>
      <c r="F10" s="11">
        <v>54.4</v>
      </c>
    </row>
    <row r="11" spans="1:6" x14ac:dyDescent="0.25">
      <c r="A11" t="s">
        <v>72</v>
      </c>
      <c r="B11" s="10">
        <v>65.099999999999994</v>
      </c>
      <c r="C11" s="10">
        <v>51</v>
      </c>
      <c r="D11" s="10">
        <v>46.4</v>
      </c>
      <c r="E11" s="10">
        <v>47.2</v>
      </c>
      <c r="F11" s="10">
        <v>49.9</v>
      </c>
    </row>
    <row r="12" spans="1:6" x14ac:dyDescent="0.25">
      <c r="A12" t="s">
        <v>73</v>
      </c>
      <c r="B12" s="10">
        <v>74.3</v>
      </c>
      <c r="C12" s="10">
        <v>64.8</v>
      </c>
      <c r="D12" s="10">
        <v>57.1</v>
      </c>
      <c r="E12" s="10">
        <v>57.5</v>
      </c>
      <c r="F12" s="10">
        <v>62.8</v>
      </c>
    </row>
    <row r="13" spans="1:6" x14ac:dyDescent="0.25">
      <c r="A13" t="s">
        <v>74</v>
      </c>
      <c r="B13" s="10">
        <v>100</v>
      </c>
      <c r="C13" s="10">
        <v>100</v>
      </c>
      <c r="D13" s="10">
        <v>100</v>
      </c>
      <c r="E13" s="10">
        <v>90.8</v>
      </c>
      <c r="F13" s="10">
        <v>94.9</v>
      </c>
    </row>
    <row r="14" spans="1:6" ht="15.6" x14ac:dyDescent="0.3">
      <c r="A14" s="3" t="s">
        <v>75</v>
      </c>
      <c r="B14" s="11">
        <v>68.3</v>
      </c>
      <c r="C14" s="11">
        <v>56</v>
      </c>
      <c r="D14" s="11">
        <v>50.2</v>
      </c>
      <c r="E14" s="11">
        <v>51</v>
      </c>
      <c r="F14" s="11">
        <v>54.8</v>
      </c>
    </row>
    <row r="15" spans="1:6" x14ac:dyDescent="0.25">
      <c r="A15" t="s">
        <v>76</v>
      </c>
      <c r="B15" s="10" t="s">
        <v>68</v>
      </c>
      <c r="C15" s="10" t="s">
        <v>68</v>
      </c>
      <c r="D15" s="10" t="s">
        <v>68</v>
      </c>
      <c r="E15" s="10" t="s">
        <v>68</v>
      </c>
      <c r="F15" s="10" t="s">
        <v>68</v>
      </c>
    </row>
    <row r="16" spans="1:6" x14ac:dyDescent="0.25">
      <c r="A16" t="s">
        <v>77</v>
      </c>
      <c r="B16" s="10" t="s">
        <v>68</v>
      </c>
      <c r="C16" s="10" t="s">
        <v>68</v>
      </c>
      <c r="D16" s="10" t="s">
        <v>68</v>
      </c>
      <c r="E16" s="10" t="s">
        <v>68</v>
      </c>
      <c r="F16" s="10" t="s">
        <v>68</v>
      </c>
    </row>
    <row r="17" spans="1:6" x14ac:dyDescent="0.25">
      <c r="A17" t="s">
        <v>78</v>
      </c>
      <c r="B17" s="10" t="s">
        <v>68</v>
      </c>
      <c r="C17" s="10" t="s">
        <v>68</v>
      </c>
      <c r="D17" s="10" t="s">
        <v>68</v>
      </c>
      <c r="E17" s="10">
        <v>99</v>
      </c>
      <c r="F17" s="10">
        <v>98.9</v>
      </c>
    </row>
    <row r="18" spans="1:6" x14ac:dyDescent="0.25">
      <c r="A18" t="s">
        <v>79</v>
      </c>
      <c r="B18" s="10">
        <v>95</v>
      </c>
      <c r="C18" s="10">
        <v>96.2</v>
      </c>
      <c r="D18" s="10">
        <v>95.3</v>
      </c>
      <c r="E18" s="10">
        <v>91.4</v>
      </c>
      <c r="F18" s="10">
        <v>94.2</v>
      </c>
    </row>
    <row r="19" spans="1:6" x14ac:dyDescent="0.25">
      <c r="A19" t="s">
        <v>80</v>
      </c>
      <c r="B19" s="10">
        <v>75.3</v>
      </c>
      <c r="C19" s="10">
        <v>67.900000000000006</v>
      </c>
      <c r="D19" s="10">
        <v>57.2</v>
      </c>
      <c r="E19" s="10">
        <v>42.6</v>
      </c>
      <c r="F19" s="10">
        <v>39.700000000000003</v>
      </c>
    </row>
    <row r="20" spans="1:6" x14ac:dyDescent="0.25">
      <c r="A20" t="s">
        <v>81</v>
      </c>
      <c r="B20" s="10" t="s">
        <v>68</v>
      </c>
      <c r="C20" s="10" t="s">
        <v>68</v>
      </c>
      <c r="D20" s="10">
        <v>91</v>
      </c>
      <c r="E20" s="10">
        <v>81.099999999999994</v>
      </c>
      <c r="F20" s="10">
        <v>76.900000000000006</v>
      </c>
    </row>
    <row r="21" spans="1:6" ht="15.6" x14ac:dyDescent="0.3">
      <c r="A21" s="3" t="s">
        <v>82</v>
      </c>
      <c r="B21" s="11">
        <v>80.8</v>
      </c>
      <c r="C21" s="11">
        <v>75.5</v>
      </c>
      <c r="D21" s="11">
        <v>69.099999999999994</v>
      </c>
      <c r="E21" s="11">
        <v>64.099999999999994</v>
      </c>
      <c r="F21" s="11">
        <v>61.4</v>
      </c>
    </row>
    <row r="22" spans="1:6" x14ac:dyDescent="0.25">
      <c r="A22" t="s">
        <v>83</v>
      </c>
      <c r="B22" s="10">
        <v>54</v>
      </c>
      <c r="C22" s="10">
        <v>52.4</v>
      </c>
      <c r="D22" s="10">
        <v>57.2</v>
      </c>
      <c r="E22" s="10">
        <v>59.3</v>
      </c>
      <c r="F22" s="10">
        <v>48.2</v>
      </c>
    </row>
    <row r="23" spans="1:6" x14ac:dyDescent="0.25">
      <c r="A23" t="s">
        <v>84</v>
      </c>
      <c r="B23" s="10">
        <v>74.2</v>
      </c>
      <c r="C23" s="10">
        <v>72</v>
      </c>
      <c r="D23" s="10">
        <v>73.400000000000006</v>
      </c>
      <c r="E23" s="10">
        <v>70.400000000000006</v>
      </c>
      <c r="F23" s="10">
        <v>63</v>
      </c>
    </row>
    <row r="24" spans="1:6" x14ac:dyDescent="0.25">
      <c r="A24" t="s">
        <v>85</v>
      </c>
      <c r="B24" s="10">
        <v>100</v>
      </c>
      <c r="C24" s="10">
        <v>100</v>
      </c>
      <c r="D24" s="10">
        <v>100</v>
      </c>
      <c r="E24" s="10">
        <v>100</v>
      </c>
      <c r="F24" s="10">
        <v>97</v>
      </c>
    </row>
    <row r="25" spans="1:6" x14ac:dyDescent="0.25">
      <c r="A25" t="s">
        <v>86</v>
      </c>
      <c r="B25" s="10" t="s">
        <v>68</v>
      </c>
      <c r="C25" s="10" t="s">
        <v>68</v>
      </c>
      <c r="D25" s="10" t="s">
        <v>68</v>
      </c>
      <c r="E25" s="10" t="s">
        <v>68</v>
      </c>
      <c r="F25" s="10" t="s">
        <v>68</v>
      </c>
    </row>
    <row r="26" spans="1:6" ht="15.6" x14ac:dyDescent="0.3">
      <c r="A26" s="3" t="s">
        <v>87</v>
      </c>
      <c r="B26" s="11">
        <v>67.7</v>
      </c>
      <c r="C26" s="11">
        <v>65.7</v>
      </c>
      <c r="D26" s="11">
        <v>69</v>
      </c>
      <c r="E26" s="11">
        <v>69</v>
      </c>
      <c r="F26" s="11">
        <v>56.7</v>
      </c>
    </row>
    <row r="27" spans="1:6" x14ac:dyDescent="0.25">
      <c r="A27" t="s">
        <v>88</v>
      </c>
      <c r="B27" s="10">
        <v>58.5</v>
      </c>
      <c r="C27" s="10">
        <v>50.7</v>
      </c>
      <c r="D27" s="10">
        <v>48.9</v>
      </c>
      <c r="E27" s="10">
        <v>54.2</v>
      </c>
      <c r="F27" s="10">
        <v>47.2</v>
      </c>
    </row>
    <row r="28" spans="1:6" x14ac:dyDescent="0.25">
      <c r="A28" t="s">
        <v>89</v>
      </c>
      <c r="B28" s="10">
        <v>80.599999999999994</v>
      </c>
      <c r="C28" s="10">
        <v>78.400000000000006</v>
      </c>
      <c r="D28" s="10">
        <v>76.3</v>
      </c>
      <c r="E28" s="10">
        <v>72.3</v>
      </c>
      <c r="F28" s="10">
        <v>61.5</v>
      </c>
    </row>
    <row r="29" spans="1:6" x14ac:dyDescent="0.25">
      <c r="A29" t="s">
        <v>90</v>
      </c>
      <c r="B29" s="10">
        <v>96</v>
      </c>
      <c r="C29" s="10">
        <v>96</v>
      </c>
      <c r="D29" s="10">
        <v>93</v>
      </c>
      <c r="E29" s="10">
        <v>93.9</v>
      </c>
      <c r="F29" s="10">
        <v>91</v>
      </c>
    </row>
    <row r="30" spans="1:6" x14ac:dyDescent="0.25">
      <c r="A30" t="s">
        <v>91</v>
      </c>
      <c r="B30" s="10" t="s">
        <v>68</v>
      </c>
      <c r="C30" s="10" t="s">
        <v>68</v>
      </c>
      <c r="D30" s="10">
        <v>100</v>
      </c>
      <c r="E30" s="10">
        <v>90.5</v>
      </c>
      <c r="F30" s="10">
        <v>89.5</v>
      </c>
    </row>
    <row r="31" spans="1:6" ht="15.6" x14ac:dyDescent="0.3">
      <c r="A31" s="3" t="s">
        <v>92</v>
      </c>
      <c r="B31" s="11">
        <v>70.3</v>
      </c>
      <c r="C31" s="11">
        <v>66.400000000000006</v>
      </c>
      <c r="D31" s="11">
        <v>65</v>
      </c>
      <c r="E31" s="11">
        <v>68.400000000000006</v>
      </c>
      <c r="F31" s="11">
        <v>60.4</v>
      </c>
    </row>
    <row r="32" spans="1:6" ht="15.6" x14ac:dyDescent="0.3">
      <c r="A32" s="3" t="s">
        <v>115</v>
      </c>
      <c r="B32" s="11">
        <v>67.099999999999994</v>
      </c>
      <c r="C32" s="11">
        <v>60</v>
      </c>
      <c r="D32" s="11">
        <v>57.1</v>
      </c>
      <c r="E32" s="11">
        <v>55.9</v>
      </c>
      <c r="F32" s="11">
        <v>52.3</v>
      </c>
    </row>
    <row r="33" spans="1:6" ht="15.6" x14ac:dyDescent="0.3">
      <c r="A33" s="3" t="s">
        <v>149</v>
      </c>
      <c r="B33" s="11">
        <v>95</v>
      </c>
      <c r="C33" s="11">
        <v>96.2</v>
      </c>
      <c r="D33" s="11">
        <v>95.3</v>
      </c>
      <c r="E33" s="11">
        <v>94.2</v>
      </c>
      <c r="F33" s="11" t="s">
        <v>68</v>
      </c>
    </row>
    <row r="34" spans="1:6" ht="15.6" x14ac:dyDescent="0.3">
      <c r="A34" s="3" t="s">
        <v>116</v>
      </c>
      <c r="B34" s="11">
        <v>98.7</v>
      </c>
      <c r="C34" s="11">
        <v>98.5</v>
      </c>
      <c r="D34" s="11">
        <v>95.6</v>
      </c>
      <c r="E34" s="11">
        <v>86.8</v>
      </c>
      <c r="F34" s="11">
        <v>81.900000000000006</v>
      </c>
    </row>
    <row r="35" spans="1:6" ht="15.6" x14ac:dyDescent="0.3">
      <c r="A35" s="3" t="s">
        <v>32</v>
      </c>
      <c r="B35" s="11">
        <v>70.5</v>
      </c>
      <c r="C35" s="11">
        <v>64.3</v>
      </c>
      <c r="D35" s="11">
        <v>61.8</v>
      </c>
      <c r="E35" s="11">
        <v>61.7</v>
      </c>
      <c r="F35" s="11">
        <v>57.5</v>
      </c>
    </row>
    <row r="37" spans="1:6" x14ac:dyDescent="0.25">
      <c r="A37" t="s">
        <v>150</v>
      </c>
    </row>
    <row r="38" spans="1:6" x14ac:dyDescent="0.25">
      <c r="A38" t="s">
        <v>35</v>
      </c>
    </row>
    <row r="39" spans="1:6" x14ac:dyDescent="0.25">
      <c r="A39" t="s">
        <v>93</v>
      </c>
    </row>
    <row r="40" spans="1:6" x14ac:dyDescent="0.25">
      <c r="A40" t="s">
        <v>151</v>
      </c>
    </row>
    <row r="41" spans="1:6" x14ac:dyDescent="0.25">
      <c r="A41" t="s">
        <v>94</v>
      </c>
    </row>
    <row r="42" spans="1:6" x14ac:dyDescent="0.25">
      <c r="A42" t="s">
        <v>95</v>
      </c>
    </row>
    <row r="43" spans="1:6" x14ac:dyDescent="0.25">
      <c r="A43" t="s">
        <v>96</v>
      </c>
    </row>
    <row r="44" spans="1:6" x14ac:dyDescent="0.25">
      <c r="A44" t="s">
        <v>97</v>
      </c>
    </row>
    <row r="45" spans="1:6" x14ac:dyDescent="0.25">
      <c r="A45" t="s">
        <v>98</v>
      </c>
    </row>
    <row r="46" spans="1:6" x14ac:dyDescent="0.25">
      <c r="A46" t="s">
        <v>99</v>
      </c>
    </row>
    <row r="47" spans="1:6" x14ac:dyDescent="0.25">
      <c r="A47" t="s">
        <v>100</v>
      </c>
    </row>
    <row r="48" spans="1:6" x14ac:dyDescent="0.25">
      <c r="A48" t="s">
        <v>101</v>
      </c>
    </row>
    <row r="49" spans="1:1" x14ac:dyDescent="0.25">
      <c r="A49" t="s">
        <v>57</v>
      </c>
    </row>
    <row r="50" spans="1:1" x14ac:dyDescent="0.25">
      <c r="A50" t="s">
        <v>58</v>
      </c>
    </row>
    <row r="51" spans="1:1" x14ac:dyDescent="0.25">
      <c r="A51" t="s">
        <v>59</v>
      </c>
    </row>
    <row r="52" spans="1:1" x14ac:dyDescent="0.25">
      <c r="A52" t="s">
        <v>60</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54"/>
  <sheetViews>
    <sheetView workbookViewId="0"/>
  </sheetViews>
  <sheetFormatPr defaultColWidth="10.90625" defaultRowHeight="15" x14ac:dyDescent="0.25"/>
  <cols>
    <col min="1" max="1" width="24.7265625" customWidth="1"/>
    <col min="2" max="6" width="14.7265625" customWidth="1"/>
  </cols>
  <sheetData>
    <row r="1" spans="1:6" ht="30" customHeight="1" x14ac:dyDescent="0.35">
      <c r="A1" s="1" t="s">
        <v>152</v>
      </c>
    </row>
    <row r="2" spans="1:6" x14ac:dyDescent="0.25">
      <c r="A2" t="s">
        <v>153</v>
      </c>
    </row>
    <row r="3" spans="1:6" ht="30" customHeight="1" x14ac:dyDescent="0.3">
      <c r="A3" s="3" t="s">
        <v>152</v>
      </c>
    </row>
    <row r="4" spans="1:6" ht="31.2" x14ac:dyDescent="0.3">
      <c r="A4" s="6" t="s">
        <v>155</v>
      </c>
      <c r="B4" s="5" t="s">
        <v>42</v>
      </c>
      <c r="C4" s="5" t="s">
        <v>43</v>
      </c>
      <c r="D4" s="5" t="s">
        <v>44</v>
      </c>
      <c r="E4" s="5" t="s">
        <v>45</v>
      </c>
      <c r="F4" s="5" t="s">
        <v>46</v>
      </c>
    </row>
    <row r="5" spans="1:6" x14ac:dyDescent="0.25">
      <c r="A5" t="s">
        <v>65</v>
      </c>
      <c r="B5" s="12" t="s">
        <v>156</v>
      </c>
      <c r="C5" s="12" t="s">
        <v>157</v>
      </c>
      <c r="D5" s="12" t="s">
        <v>158</v>
      </c>
      <c r="E5" s="12" t="s">
        <v>159</v>
      </c>
      <c r="F5" s="12" t="s">
        <v>159</v>
      </c>
    </row>
    <row r="6" spans="1:6" x14ac:dyDescent="0.25">
      <c r="A6" t="s">
        <v>66</v>
      </c>
      <c r="B6" s="12" t="s">
        <v>160</v>
      </c>
      <c r="C6" s="12" t="s">
        <v>161</v>
      </c>
      <c r="D6" s="12" t="s">
        <v>161</v>
      </c>
      <c r="E6" s="12" t="s">
        <v>159</v>
      </c>
      <c r="F6" s="12" t="s">
        <v>159</v>
      </c>
    </row>
    <row r="7" spans="1:6" x14ac:dyDescent="0.25">
      <c r="A7" t="s">
        <v>67</v>
      </c>
      <c r="B7" s="12" t="s">
        <v>162</v>
      </c>
      <c r="C7" s="12" t="s">
        <v>156</v>
      </c>
      <c r="D7" s="12" t="s">
        <v>163</v>
      </c>
      <c r="E7" s="12" t="s">
        <v>68</v>
      </c>
      <c r="F7" s="12" t="s">
        <v>68</v>
      </c>
    </row>
    <row r="8" spans="1:6" x14ac:dyDescent="0.25">
      <c r="A8" t="s">
        <v>69</v>
      </c>
      <c r="B8" s="12" t="s">
        <v>164</v>
      </c>
      <c r="C8" s="12" t="s">
        <v>156</v>
      </c>
      <c r="D8" s="12" t="s">
        <v>164</v>
      </c>
      <c r="E8" s="12" t="s">
        <v>165</v>
      </c>
      <c r="F8" s="12" t="s">
        <v>166</v>
      </c>
    </row>
    <row r="9" spans="1:6" x14ac:dyDescent="0.25">
      <c r="A9" t="s">
        <v>70</v>
      </c>
      <c r="B9" s="12" t="s">
        <v>68</v>
      </c>
      <c r="C9" s="12" t="s">
        <v>68</v>
      </c>
      <c r="D9" s="12" t="s">
        <v>68</v>
      </c>
      <c r="E9" s="12" t="s">
        <v>159</v>
      </c>
      <c r="F9" s="12" t="s">
        <v>159</v>
      </c>
    </row>
    <row r="10" spans="1:6" ht="15.6" x14ac:dyDescent="0.3">
      <c r="A10" s="3" t="s">
        <v>71</v>
      </c>
      <c r="B10" s="13" t="s">
        <v>167</v>
      </c>
      <c r="C10" s="13" t="s">
        <v>157</v>
      </c>
      <c r="D10" s="13" t="s">
        <v>168</v>
      </c>
      <c r="E10" s="13" t="s">
        <v>158</v>
      </c>
      <c r="F10" s="13" t="s">
        <v>168</v>
      </c>
    </row>
    <row r="11" spans="1:6" x14ac:dyDescent="0.25">
      <c r="A11" t="s">
        <v>72</v>
      </c>
      <c r="B11" s="12" t="s">
        <v>156</v>
      </c>
      <c r="C11" s="12" t="s">
        <v>167</v>
      </c>
      <c r="D11" s="12" t="s">
        <v>164</v>
      </c>
      <c r="E11" s="12" t="s">
        <v>156</v>
      </c>
      <c r="F11" s="12" t="s">
        <v>157</v>
      </c>
    </row>
    <row r="12" spans="1:6" x14ac:dyDescent="0.25">
      <c r="A12" t="s">
        <v>73</v>
      </c>
      <c r="B12" s="12" t="s">
        <v>157</v>
      </c>
      <c r="C12" s="12" t="s">
        <v>157</v>
      </c>
      <c r="D12" s="12" t="s">
        <v>156</v>
      </c>
      <c r="E12" s="12" t="s">
        <v>157</v>
      </c>
      <c r="F12" s="12" t="s">
        <v>167</v>
      </c>
    </row>
    <row r="13" spans="1:6" x14ac:dyDescent="0.25">
      <c r="A13" t="s">
        <v>74</v>
      </c>
      <c r="B13" s="12" t="s">
        <v>162</v>
      </c>
      <c r="C13" s="12" t="s">
        <v>165</v>
      </c>
      <c r="D13" s="12" t="s">
        <v>169</v>
      </c>
      <c r="E13" s="12" t="s">
        <v>170</v>
      </c>
      <c r="F13" s="12" t="s">
        <v>170</v>
      </c>
    </row>
    <row r="14" spans="1:6" ht="15.6" x14ac:dyDescent="0.3">
      <c r="A14" s="3" t="s">
        <v>75</v>
      </c>
      <c r="B14" s="13" t="s">
        <v>167</v>
      </c>
      <c r="C14" s="13" t="s">
        <v>157</v>
      </c>
      <c r="D14" s="13" t="s">
        <v>164</v>
      </c>
      <c r="E14" s="13" t="s">
        <v>167</v>
      </c>
      <c r="F14" s="13" t="s">
        <v>167</v>
      </c>
    </row>
    <row r="15" spans="1:6" x14ac:dyDescent="0.25">
      <c r="A15" t="s">
        <v>76</v>
      </c>
      <c r="B15" s="12" t="s">
        <v>171</v>
      </c>
      <c r="C15" s="12" t="s">
        <v>171</v>
      </c>
      <c r="D15" s="12" t="s">
        <v>171</v>
      </c>
      <c r="E15" s="12" t="s">
        <v>68</v>
      </c>
      <c r="F15" s="12" t="s">
        <v>68</v>
      </c>
    </row>
    <row r="16" spans="1:6" x14ac:dyDescent="0.25">
      <c r="A16" t="s">
        <v>77</v>
      </c>
      <c r="B16" s="12" t="s">
        <v>68</v>
      </c>
      <c r="C16" s="12" t="s">
        <v>68</v>
      </c>
      <c r="D16" s="12" t="s">
        <v>68</v>
      </c>
      <c r="E16" s="12" t="s">
        <v>68</v>
      </c>
      <c r="F16" s="12" t="s">
        <v>68</v>
      </c>
    </row>
    <row r="17" spans="1:6" x14ac:dyDescent="0.25">
      <c r="A17" t="s">
        <v>78</v>
      </c>
      <c r="B17" s="12" t="s">
        <v>68</v>
      </c>
      <c r="C17" s="12" t="s">
        <v>68</v>
      </c>
      <c r="D17" s="12" t="s">
        <v>68</v>
      </c>
      <c r="E17" s="12" t="s">
        <v>166</v>
      </c>
      <c r="F17" s="12" t="s">
        <v>172</v>
      </c>
    </row>
    <row r="18" spans="1:6" x14ac:dyDescent="0.25">
      <c r="A18" t="s">
        <v>79</v>
      </c>
      <c r="B18" s="12" t="s">
        <v>166</v>
      </c>
      <c r="C18" s="12" t="s">
        <v>169</v>
      </c>
      <c r="D18" s="12" t="s">
        <v>166</v>
      </c>
      <c r="E18" s="12" t="s">
        <v>165</v>
      </c>
      <c r="F18" s="12" t="s">
        <v>172</v>
      </c>
    </row>
    <row r="19" spans="1:6" x14ac:dyDescent="0.25">
      <c r="A19" t="s">
        <v>80</v>
      </c>
      <c r="B19" s="12" t="s">
        <v>156</v>
      </c>
      <c r="C19" s="12" t="s">
        <v>168</v>
      </c>
      <c r="D19" s="12" t="s">
        <v>159</v>
      </c>
      <c r="E19" s="12" t="s">
        <v>173</v>
      </c>
      <c r="F19" s="12" t="s">
        <v>174</v>
      </c>
    </row>
    <row r="20" spans="1:6" x14ac:dyDescent="0.25">
      <c r="A20" t="s">
        <v>81</v>
      </c>
      <c r="B20" s="12" t="s">
        <v>68</v>
      </c>
      <c r="C20" s="12" t="s">
        <v>68</v>
      </c>
      <c r="D20" s="12" t="s">
        <v>163</v>
      </c>
      <c r="E20" s="12" t="s">
        <v>164</v>
      </c>
      <c r="F20" s="12" t="s">
        <v>156</v>
      </c>
    </row>
    <row r="21" spans="1:6" ht="15.6" x14ac:dyDescent="0.3">
      <c r="A21" s="3" t="s">
        <v>82</v>
      </c>
      <c r="B21" s="13" t="s">
        <v>163</v>
      </c>
      <c r="C21" s="13" t="s">
        <v>164</v>
      </c>
      <c r="D21" s="13" t="s">
        <v>157</v>
      </c>
      <c r="E21" s="13" t="s">
        <v>157</v>
      </c>
      <c r="F21" s="13" t="s">
        <v>167</v>
      </c>
    </row>
    <row r="22" spans="1:6" x14ac:dyDescent="0.25">
      <c r="A22" t="s">
        <v>83</v>
      </c>
      <c r="B22" s="12" t="s">
        <v>168</v>
      </c>
      <c r="C22" s="12" t="s">
        <v>167</v>
      </c>
      <c r="D22" s="12" t="s">
        <v>156</v>
      </c>
      <c r="E22" s="12" t="s">
        <v>164</v>
      </c>
      <c r="F22" s="12" t="s">
        <v>168</v>
      </c>
    </row>
    <row r="23" spans="1:6" x14ac:dyDescent="0.25">
      <c r="A23" t="s">
        <v>84</v>
      </c>
      <c r="B23" s="12" t="s">
        <v>163</v>
      </c>
      <c r="C23" s="12" t="s">
        <v>165</v>
      </c>
      <c r="D23" s="12" t="s">
        <v>165</v>
      </c>
      <c r="E23" s="12" t="s">
        <v>172</v>
      </c>
      <c r="F23" s="12" t="s">
        <v>167</v>
      </c>
    </row>
    <row r="24" spans="1:6" x14ac:dyDescent="0.25">
      <c r="A24" t="s">
        <v>85</v>
      </c>
      <c r="B24" s="12" t="s">
        <v>175</v>
      </c>
      <c r="C24" s="12" t="s">
        <v>175</v>
      </c>
      <c r="D24" s="12" t="s">
        <v>175</v>
      </c>
      <c r="E24" s="12" t="s">
        <v>175</v>
      </c>
      <c r="F24" s="12" t="s">
        <v>176</v>
      </c>
    </row>
    <row r="25" spans="1:6" x14ac:dyDescent="0.25">
      <c r="A25" t="s">
        <v>86</v>
      </c>
      <c r="B25" s="12" t="s">
        <v>68</v>
      </c>
      <c r="C25" s="12" t="s">
        <v>68</v>
      </c>
      <c r="D25" s="12" t="s">
        <v>68</v>
      </c>
      <c r="E25" s="12" t="s">
        <v>68</v>
      </c>
      <c r="F25" s="12" t="s">
        <v>68</v>
      </c>
    </row>
    <row r="26" spans="1:6" ht="15.6" x14ac:dyDescent="0.3">
      <c r="A26" s="3" t="s">
        <v>87</v>
      </c>
      <c r="B26" s="13" t="s">
        <v>163</v>
      </c>
      <c r="C26" s="13" t="s">
        <v>165</v>
      </c>
      <c r="D26" s="13" t="s">
        <v>165</v>
      </c>
      <c r="E26" s="13" t="s">
        <v>172</v>
      </c>
      <c r="F26" s="13" t="s">
        <v>167</v>
      </c>
    </row>
    <row r="27" spans="1:6" x14ac:dyDescent="0.25">
      <c r="A27" t="s">
        <v>88</v>
      </c>
      <c r="B27" s="12" t="s">
        <v>168</v>
      </c>
      <c r="C27" s="12" t="s">
        <v>177</v>
      </c>
      <c r="D27" s="12" t="s">
        <v>178</v>
      </c>
      <c r="E27" s="12" t="s">
        <v>159</v>
      </c>
      <c r="F27" s="12" t="s">
        <v>178</v>
      </c>
    </row>
    <row r="28" spans="1:6" x14ac:dyDescent="0.25">
      <c r="A28" t="s">
        <v>89</v>
      </c>
      <c r="B28" s="12" t="s">
        <v>158</v>
      </c>
      <c r="C28" s="12" t="s">
        <v>158</v>
      </c>
      <c r="D28" s="12" t="s">
        <v>167</v>
      </c>
      <c r="E28" s="12" t="s">
        <v>168</v>
      </c>
      <c r="F28" s="12" t="s">
        <v>160</v>
      </c>
    </row>
    <row r="29" spans="1:6" x14ac:dyDescent="0.25">
      <c r="A29" t="s">
        <v>90</v>
      </c>
      <c r="B29" s="12" t="s">
        <v>172</v>
      </c>
      <c r="C29" s="12" t="s">
        <v>165</v>
      </c>
      <c r="D29" s="12" t="s">
        <v>172</v>
      </c>
      <c r="E29" s="12" t="s">
        <v>172</v>
      </c>
      <c r="F29" s="12" t="s">
        <v>165</v>
      </c>
    </row>
    <row r="30" spans="1:6" x14ac:dyDescent="0.25">
      <c r="A30" t="s">
        <v>91</v>
      </c>
      <c r="B30" s="12" t="s">
        <v>68</v>
      </c>
      <c r="C30" s="12" t="s">
        <v>68</v>
      </c>
      <c r="D30" s="12" t="s">
        <v>173</v>
      </c>
      <c r="E30" s="12" t="s">
        <v>156</v>
      </c>
      <c r="F30" s="12" t="s">
        <v>156</v>
      </c>
    </row>
    <row r="31" spans="1:6" ht="15.6" x14ac:dyDescent="0.3">
      <c r="A31" s="3" t="s">
        <v>92</v>
      </c>
      <c r="B31" s="13" t="s">
        <v>157</v>
      </c>
      <c r="C31" s="13" t="s">
        <v>158</v>
      </c>
      <c r="D31" s="13" t="s">
        <v>158</v>
      </c>
      <c r="E31" s="13" t="s">
        <v>168</v>
      </c>
      <c r="F31" s="13" t="s">
        <v>160</v>
      </c>
    </row>
    <row r="32" spans="1:6" ht="15.6" x14ac:dyDescent="0.3">
      <c r="A32" s="3" t="s">
        <v>115</v>
      </c>
      <c r="B32" s="13" t="s">
        <v>167</v>
      </c>
      <c r="C32" s="13" t="s">
        <v>157</v>
      </c>
      <c r="D32" s="13" t="s">
        <v>157</v>
      </c>
      <c r="E32" s="13" t="s">
        <v>157</v>
      </c>
      <c r="F32" s="13" t="s">
        <v>158</v>
      </c>
    </row>
    <row r="33" spans="1:6" ht="15.6" x14ac:dyDescent="0.3">
      <c r="A33" s="3" t="s">
        <v>149</v>
      </c>
      <c r="B33" s="13" t="s">
        <v>166</v>
      </c>
      <c r="C33" s="13" t="s">
        <v>166</v>
      </c>
      <c r="D33" s="13" t="s">
        <v>172</v>
      </c>
      <c r="E33" s="13" t="s">
        <v>172</v>
      </c>
      <c r="F33" s="13" t="s">
        <v>68</v>
      </c>
    </row>
    <row r="34" spans="1:6" ht="15.6" x14ac:dyDescent="0.3">
      <c r="A34" s="3" t="s">
        <v>116</v>
      </c>
      <c r="B34" s="13" t="s">
        <v>171</v>
      </c>
      <c r="C34" s="13" t="s">
        <v>176</v>
      </c>
      <c r="D34" s="13" t="s">
        <v>170</v>
      </c>
      <c r="E34" s="13" t="s">
        <v>172</v>
      </c>
      <c r="F34" s="13" t="s">
        <v>163</v>
      </c>
    </row>
    <row r="35" spans="1:6" ht="15.6" x14ac:dyDescent="0.3">
      <c r="A35" s="3" t="s">
        <v>32</v>
      </c>
      <c r="B35" s="13" t="s">
        <v>156</v>
      </c>
      <c r="C35" s="13" t="s">
        <v>156</v>
      </c>
      <c r="D35" s="13" t="s">
        <v>156</v>
      </c>
      <c r="E35" s="13" t="s">
        <v>156</v>
      </c>
      <c r="F35" s="13" t="s">
        <v>157</v>
      </c>
    </row>
    <row r="37" spans="1:6" x14ac:dyDescent="0.25">
      <c r="A37" t="s">
        <v>150</v>
      </c>
    </row>
    <row r="38" spans="1:6" x14ac:dyDescent="0.25">
      <c r="A38" t="s">
        <v>35</v>
      </c>
    </row>
    <row r="39" spans="1:6" x14ac:dyDescent="0.25">
      <c r="A39" t="s">
        <v>93</v>
      </c>
    </row>
    <row r="40" spans="1:6" x14ac:dyDescent="0.25">
      <c r="A40" t="s">
        <v>151</v>
      </c>
    </row>
    <row r="41" spans="1:6" x14ac:dyDescent="0.25">
      <c r="A41" t="s">
        <v>179</v>
      </c>
    </row>
    <row r="42" spans="1:6" x14ac:dyDescent="0.25">
      <c r="A42" t="s">
        <v>94</v>
      </c>
    </row>
    <row r="43" spans="1:6" x14ac:dyDescent="0.25">
      <c r="A43" t="s">
        <v>95</v>
      </c>
    </row>
    <row r="44" spans="1:6" x14ac:dyDescent="0.25">
      <c r="A44" t="s">
        <v>96</v>
      </c>
    </row>
    <row r="45" spans="1:6" x14ac:dyDescent="0.25">
      <c r="A45" t="s">
        <v>97</v>
      </c>
    </row>
    <row r="46" spans="1:6" x14ac:dyDescent="0.25">
      <c r="A46" t="s">
        <v>98</v>
      </c>
    </row>
    <row r="47" spans="1:6" x14ac:dyDescent="0.25">
      <c r="A47" t="s">
        <v>99</v>
      </c>
    </row>
    <row r="48" spans="1:6" x14ac:dyDescent="0.25">
      <c r="A48" t="s">
        <v>100</v>
      </c>
    </row>
    <row r="49" spans="1:1" x14ac:dyDescent="0.25">
      <c r="A49" t="s">
        <v>101</v>
      </c>
    </row>
    <row r="50" spans="1:1" x14ac:dyDescent="0.25">
      <c r="A50" t="s">
        <v>57</v>
      </c>
    </row>
    <row r="51" spans="1:1" x14ac:dyDescent="0.25">
      <c r="A51" t="s">
        <v>58</v>
      </c>
    </row>
    <row r="52" spans="1:1" x14ac:dyDescent="0.25">
      <c r="A52" t="s">
        <v>59</v>
      </c>
    </row>
    <row r="53" spans="1:1" x14ac:dyDescent="0.25">
      <c r="A53" t="s">
        <v>60</v>
      </c>
    </row>
    <row r="54" spans="1:1" x14ac:dyDescent="0.25">
      <c r="A54" t="s">
        <v>180</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54"/>
  <sheetViews>
    <sheetView workbookViewId="0"/>
  </sheetViews>
  <sheetFormatPr defaultColWidth="10.90625" defaultRowHeight="15" x14ac:dyDescent="0.25"/>
  <cols>
    <col min="1" max="1" width="24.7265625" customWidth="1"/>
    <col min="2" max="6" width="14.7265625" customWidth="1"/>
  </cols>
  <sheetData>
    <row r="1" spans="1:6" ht="30" customHeight="1" x14ac:dyDescent="0.35">
      <c r="A1" s="1" t="s">
        <v>181</v>
      </c>
    </row>
    <row r="2" spans="1:6" x14ac:dyDescent="0.25">
      <c r="A2" t="s">
        <v>182</v>
      </c>
    </row>
    <row r="3" spans="1:6" ht="30" customHeight="1" x14ac:dyDescent="0.3">
      <c r="A3" s="3" t="s">
        <v>181</v>
      </c>
    </row>
    <row r="4" spans="1:6" ht="31.2" x14ac:dyDescent="0.3">
      <c r="A4" s="6" t="s">
        <v>155</v>
      </c>
      <c r="B4" s="5" t="s">
        <v>42</v>
      </c>
      <c r="C4" s="5" t="s">
        <v>43</v>
      </c>
      <c r="D4" s="5" t="s">
        <v>44</v>
      </c>
      <c r="E4" s="5" t="s">
        <v>45</v>
      </c>
      <c r="F4" s="5" t="s">
        <v>46</v>
      </c>
    </row>
    <row r="5" spans="1:6" x14ac:dyDescent="0.25">
      <c r="A5" t="s">
        <v>65</v>
      </c>
      <c r="B5" s="12" t="s">
        <v>184</v>
      </c>
      <c r="C5" s="12" t="s">
        <v>185</v>
      </c>
      <c r="D5" s="12" t="s">
        <v>186</v>
      </c>
      <c r="E5" s="12" t="s">
        <v>187</v>
      </c>
      <c r="F5" s="12" t="s">
        <v>188</v>
      </c>
    </row>
    <row r="6" spans="1:6" x14ac:dyDescent="0.25">
      <c r="A6" t="s">
        <v>66</v>
      </c>
      <c r="B6" s="12" t="s">
        <v>189</v>
      </c>
      <c r="C6" s="12" t="s">
        <v>190</v>
      </c>
      <c r="D6" s="12" t="s">
        <v>190</v>
      </c>
      <c r="E6" s="12" t="s">
        <v>191</v>
      </c>
      <c r="F6" s="12" t="s">
        <v>192</v>
      </c>
    </row>
    <row r="7" spans="1:6" x14ac:dyDescent="0.25">
      <c r="A7" t="s">
        <v>67</v>
      </c>
      <c r="B7" s="12" t="s">
        <v>193</v>
      </c>
      <c r="C7" s="12" t="s">
        <v>184</v>
      </c>
      <c r="D7" s="12" t="s">
        <v>194</v>
      </c>
      <c r="E7" s="12" t="s">
        <v>68</v>
      </c>
      <c r="F7" s="12" t="s">
        <v>68</v>
      </c>
    </row>
    <row r="8" spans="1:6" x14ac:dyDescent="0.25">
      <c r="A8" t="s">
        <v>69</v>
      </c>
      <c r="B8" s="12" t="s">
        <v>195</v>
      </c>
      <c r="C8" s="12" t="s">
        <v>196</v>
      </c>
      <c r="D8" s="12" t="s">
        <v>184</v>
      </c>
      <c r="E8" s="12" t="s">
        <v>197</v>
      </c>
      <c r="F8" s="12" t="s">
        <v>178</v>
      </c>
    </row>
    <row r="9" spans="1:6" x14ac:dyDescent="0.25">
      <c r="A9" t="s">
        <v>70</v>
      </c>
      <c r="B9" s="12" t="s">
        <v>68</v>
      </c>
      <c r="C9" s="12" t="s">
        <v>68</v>
      </c>
      <c r="D9" s="12" t="s">
        <v>68</v>
      </c>
      <c r="E9" s="12" t="s">
        <v>198</v>
      </c>
      <c r="F9" s="12" t="s">
        <v>199</v>
      </c>
    </row>
    <row r="10" spans="1:6" ht="15.6" x14ac:dyDescent="0.3">
      <c r="A10" s="3" t="s">
        <v>71</v>
      </c>
      <c r="B10" s="13" t="s">
        <v>200</v>
      </c>
      <c r="C10" s="13" t="s">
        <v>187</v>
      </c>
      <c r="D10" s="13" t="s">
        <v>201</v>
      </c>
      <c r="E10" s="13" t="s">
        <v>202</v>
      </c>
      <c r="F10" s="13" t="s">
        <v>203</v>
      </c>
    </row>
    <row r="11" spans="1:6" x14ac:dyDescent="0.25">
      <c r="A11" t="s">
        <v>72</v>
      </c>
      <c r="B11" s="12" t="s">
        <v>204</v>
      </c>
      <c r="C11" s="12" t="s">
        <v>205</v>
      </c>
      <c r="D11" s="12" t="s">
        <v>206</v>
      </c>
      <c r="E11" s="12" t="s">
        <v>207</v>
      </c>
      <c r="F11" s="12" t="s">
        <v>184</v>
      </c>
    </row>
    <row r="12" spans="1:6" x14ac:dyDescent="0.25">
      <c r="A12" t="s">
        <v>73</v>
      </c>
      <c r="B12" s="12" t="s">
        <v>208</v>
      </c>
      <c r="C12" s="12" t="s">
        <v>209</v>
      </c>
      <c r="D12" s="12" t="s">
        <v>210</v>
      </c>
      <c r="E12" s="12" t="s">
        <v>211</v>
      </c>
      <c r="F12" s="12" t="s">
        <v>196</v>
      </c>
    </row>
    <row r="13" spans="1:6" x14ac:dyDescent="0.25">
      <c r="A13" t="s">
        <v>74</v>
      </c>
      <c r="B13" s="12" t="s">
        <v>194</v>
      </c>
      <c r="C13" s="12" t="s">
        <v>212</v>
      </c>
      <c r="D13" s="12" t="s">
        <v>159</v>
      </c>
      <c r="E13" s="12" t="s">
        <v>213</v>
      </c>
      <c r="F13" s="12" t="s">
        <v>160</v>
      </c>
    </row>
    <row r="14" spans="1:6" ht="15.6" x14ac:dyDescent="0.3">
      <c r="A14" s="3" t="s">
        <v>75</v>
      </c>
      <c r="B14" s="13" t="s">
        <v>210</v>
      </c>
      <c r="C14" s="13" t="s">
        <v>207</v>
      </c>
      <c r="D14" s="13" t="s">
        <v>214</v>
      </c>
      <c r="E14" s="13" t="s">
        <v>195</v>
      </c>
      <c r="F14" s="13" t="s">
        <v>215</v>
      </c>
    </row>
    <row r="15" spans="1:6" x14ac:dyDescent="0.25">
      <c r="A15" t="s">
        <v>76</v>
      </c>
      <c r="B15" s="12" t="s">
        <v>156</v>
      </c>
      <c r="C15" s="12" t="s">
        <v>164</v>
      </c>
      <c r="D15" s="12" t="s">
        <v>164</v>
      </c>
      <c r="E15" s="12" t="s">
        <v>68</v>
      </c>
      <c r="F15" s="12" t="s">
        <v>68</v>
      </c>
    </row>
    <row r="16" spans="1:6" x14ac:dyDescent="0.25">
      <c r="A16" t="s">
        <v>77</v>
      </c>
      <c r="B16" s="12" t="s">
        <v>68</v>
      </c>
      <c r="C16" s="12" t="s">
        <v>68</v>
      </c>
      <c r="D16" s="12" t="s">
        <v>68</v>
      </c>
      <c r="E16" s="12" t="s">
        <v>68</v>
      </c>
      <c r="F16" s="12" t="s">
        <v>68</v>
      </c>
    </row>
    <row r="17" spans="1:6" x14ac:dyDescent="0.25">
      <c r="A17" t="s">
        <v>78</v>
      </c>
      <c r="B17" s="12" t="s">
        <v>68</v>
      </c>
      <c r="C17" s="12" t="s">
        <v>68</v>
      </c>
      <c r="D17" s="12" t="s">
        <v>68</v>
      </c>
      <c r="E17" s="12" t="s">
        <v>159</v>
      </c>
      <c r="F17" s="12" t="s">
        <v>213</v>
      </c>
    </row>
    <row r="18" spans="1:6" x14ac:dyDescent="0.25">
      <c r="A18" t="s">
        <v>79</v>
      </c>
      <c r="B18" s="12" t="s">
        <v>158</v>
      </c>
      <c r="C18" s="12" t="s">
        <v>158</v>
      </c>
      <c r="D18" s="12" t="s">
        <v>159</v>
      </c>
      <c r="E18" s="12" t="s">
        <v>216</v>
      </c>
      <c r="F18" s="12" t="s">
        <v>178</v>
      </c>
    </row>
    <row r="19" spans="1:6" x14ac:dyDescent="0.25">
      <c r="A19" t="s">
        <v>80</v>
      </c>
      <c r="B19" s="12" t="s">
        <v>217</v>
      </c>
      <c r="C19" s="12" t="s">
        <v>218</v>
      </c>
      <c r="D19" s="12" t="s">
        <v>219</v>
      </c>
      <c r="E19" s="12" t="s">
        <v>220</v>
      </c>
      <c r="F19" s="12" t="s">
        <v>190</v>
      </c>
    </row>
    <row r="20" spans="1:6" x14ac:dyDescent="0.25">
      <c r="A20" t="s">
        <v>81</v>
      </c>
      <c r="B20" s="12" t="s">
        <v>68</v>
      </c>
      <c r="C20" s="12" t="s">
        <v>68</v>
      </c>
      <c r="D20" s="12" t="s">
        <v>208</v>
      </c>
      <c r="E20" s="12" t="s">
        <v>221</v>
      </c>
      <c r="F20" s="12" t="s">
        <v>195</v>
      </c>
    </row>
    <row r="21" spans="1:6" ht="15.6" x14ac:dyDescent="0.3">
      <c r="A21" s="3" t="s">
        <v>82</v>
      </c>
      <c r="B21" s="13" t="s">
        <v>194</v>
      </c>
      <c r="C21" s="13" t="s">
        <v>222</v>
      </c>
      <c r="D21" s="13" t="s">
        <v>223</v>
      </c>
      <c r="E21" s="13" t="s">
        <v>224</v>
      </c>
      <c r="F21" s="13" t="s">
        <v>188</v>
      </c>
    </row>
    <row r="22" spans="1:6" x14ac:dyDescent="0.25">
      <c r="A22" t="s">
        <v>83</v>
      </c>
      <c r="B22" s="12" t="s">
        <v>225</v>
      </c>
      <c r="C22" s="12" t="s">
        <v>226</v>
      </c>
      <c r="D22" s="12" t="s">
        <v>227</v>
      </c>
      <c r="E22" s="12" t="s">
        <v>225</v>
      </c>
      <c r="F22" s="12" t="s">
        <v>228</v>
      </c>
    </row>
    <row r="23" spans="1:6" x14ac:dyDescent="0.25">
      <c r="A23" t="s">
        <v>84</v>
      </c>
      <c r="B23" s="12" t="s">
        <v>229</v>
      </c>
      <c r="C23" s="12" t="s">
        <v>212</v>
      </c>
      <c r="D23" s="12" t="s">
        <v>212</v>
      </c>
      <c r="E23" s="12" t="s">
        <v>230</v>
      </c>
      <c r="F23" s="12" t="s">
        <v>215</v>
      </c>
    </row>
    <row r="24" spans="1:6" x14ac:dyDescent="0.25">
      <c r="A24" t="s">
        <v>85</v>
      </c>
      <c r="B24" s="12" t="s">
        <v>165</v>
      </c>
      <c r="C24" s="12" t="s">
        <v>172</v>
      </c>
      <c r="D24" s="12" t="s">
        <v>172</v>
      </c>
      <c r="E24" s="12" t="s">
        <v>172</v>
      </c>
      <c r="F24" s="12" t="s">
        <v>160</v>
      </c>
    </row>
    <row r="25" spans="1:6" x14ac:dyDescent="0.25">
      <c r="A25" t="s">
        <v>86</v>
      </c>
      <c r="B25" s="12" t="s">
        <v>68</v>
      </c>
      <c r="C25" s="12" t="s">
        <v>68</v>
      </c>
      <c r="D25" s="12" t="s">
        <v>68</v>
      </c>
      <c r="E25" s="12" t="s">
        <v>68</v>
      </c>
      <c r="F25" s="12" t="s">
        <v>68</v>
      </c>
    </row>
    <row r="26" spans="1:6" ht="15.6" x14ac:dyDescent="0.3">
      <c r="A26" s="3" t="s">
        <v>87</v>
      </c>
      <c r="B26" s="13" t="s">
        <v>228</v>
      </c>
      <c r="C26" s="13" t="s">
        <v>187</v>
      </c>
      <c r="D26" s="13" t="s">
        <v>222</v>
      </c>
      <c r="E26" s="13" t="s">
        <v>231</v>
      </c>
      <c r="F26" s="13" t="s">
        <v>232</v>
      </c>
    </row>
    <row r="27" spans="1:6" x14ac:dyDescent="0.25">
      <c r="A27" t="s">
        <v>88</v>
      </c>
      <c r="B27" s="12" t="s">
        <v>196</v>
      </c>
      <c r="C27" s="12" t="s">
        <v>201</v>
      </c>
      <c r="D27" s="12" t="s">
        <v>192</v>
      </c>
      <c r="E27" s="12" t="s">
        <v>233</v>
      </c>
      <c r="F27" s="12" t="s">
        <v>234</v>
      </c>
    </row>
    <row r="28" spans="1:6" x14ac:dyDescent="0.25">
      <c r="A28" t="s">
        <v>89</v>
      </c>
      <c r="B28" s="12" t="s">
        <v>235</v>
      </c>
      <c r="C28" s="12" t="s">
        <v>235</v>
      </c>
      <c r="D28" s="12" t="s">
        <v>211</v>
      </c>
      <c r="E28" s="12" t="s">
        <v>236</v>
      </c>
      <c r="F28" s="12" t="s">
        <v>237</v>
      </c>
    </row>
    <row r="29" spans="1:6" x14ac:dyDescent="0.25">
      <c r="A29" t="s">
        <v>90</v>
      </c>
      <c r="B29" s="12" t="s">
        <v>238</v>
      </c>
      <c r="C29" s="12" t="s">
        <v>206</v>
      </c>
      <c r="D29" s="12" t="s">
        <v>197</v>
      </c>
      <c r="E29" s="12" t="s">
        <v>238</v>
      </c>
      <c r="F29" s="12" t="s">
        <v>212</v>
      </c>
    </row>
    <row r="30" spans="1:6" x14ac:dyDescent="0.25">
      <c r="A30" t="s">
        <v>91</v>
      </c>
      <c r="B30" s="12" t="s">
        <v>68</v>
      </c>
      <c r="C30" s="12" t="s">
        <v>68</v>
      </c>
      <c r="D30" s="12" t="s">
        <v>231</v>
      </c>
      <c r="E30" s="12" t="s">
        <v>196</v>
      </c>
      <c r="F30" s="12" t="s">
        <v>196</v>
      </c>
    </row>
    <row r="31" spans="1:6" ht="15.6" x14ac:dyDescent="0.3">
      <c r="A31" s="3" t="s">
        <v>92</v>
      </c>
      <c r="B31" s="13" t="s">
        <v>239</v>
      </c>
      <c r="C31" s="13" t="s">
        <v>240</v>
      </c>
      <c r="D31" s="13" t="s">
        <v>199</v>
      </c>
      <c r="E31" s="13" t="s">
        <v>231</v>
      </c>
      <c r="F31" s="13" t="s">
        <v>199</v>
      </c>
    </row>
    <row r="32" spans="1:6" ht="15.6" x14ac:dyDescent="0.3">
      <c r="A32" s="3" t="s">
        <v>115</v>
      </c>
      <c r="B32" s="13" t="s">
        <v>186</v>
      </c>
      <c r="C32" s="13" t="s">
        <v>200</v>
      </c>
      <c r="D32" s="13" t="s">
        <v>241</v>
      </c>
      <c r="E32" s="13" t="s">
        <v>203</v>
      </c>
      <c r="F32" s="13" t="s">
        <v>222</v>
      </c>
    </row>
    <row r="33" spans="1:6" ht="15.6" x14ac:dyDescent="0.3">
      <c r="A33" s="3" t="s">
        <v>149</v>
      </c>
      <c r="B33" s="13" t="s">
        <v>242</v>
      </c>
      <c r="C33" s="13" t="s">
        <v>238</v>
      </c>
      <c r="D33" s="13" t="s">
        <v>206</v>
      </c>
      <c r="E33" s="13" t="s">
        <v>243</v>
      </c>
      <c r="F33" s="13" t="s">
        <v>68</v>
      </c>
    </row>
    <row r="34" spans="1:6" ht="15.6" x14ac:dyDescent="0.3">
      <c r="A34" s="3" t="s">
        <v>116</v>
      </c>
      <c r="B34" s="13" t="s">
        <v>213</v>
      </c>
      <c r="C34" s="13" t="s">
        <v>174</v>
      </c>
      <c r="D34" s="13" t="s">
        <v>244</v>
      </c>
      <c r="E34" s="13" t="s">
        <v>184</v>
      </c>
      <c r="F34" s="13" t="s">
        <v>195</v>
      </c>
    </row>
    <row r="35" spans="1:6" ht="15.6" x14ac:dyDescent="0.3">
      <c r="A35" s="3" t="s">
        <v>32</v>
      </c>
      <c r="B35" s="13" t="s">
        <v>245</v>
      </c>
      <c r="C35" s="13" t="s">
        <v>240</v>
      </c>
      <c r="D35" s="13" t="s">
        <v>201</v>
      </c>
      <c r="E35" s="13" t="s">
        <v>246</v>
      </c>
      <c r="F35" s="13" t="s">
        <v>200</v>
      </c>
    </row>
    <row r="37" spans="1:6" x14ac:dyDescent="0.25">
      <c r="A37" t="s">
        <v>150</v>
      </c>
    </row>
    <row r="38" spans="1:6" x14ac:dyDescent="0.25">
      <c r="A38" t="s">
        <v>35</v>
      </c>
    </row>
    <row r="39" spans="1:6" x14ac:dyDescent="0.25">
      <c r="A39" t="s">
        <v>93</v>
      </c>
    </row>
    <row r="40" spans="1:6" x14ac:dyDescent="0.25">
      <c r="A40" t="s">
        <v>151</v>
      </c>
    </row>
    <row r="41" spans="1:6" x14ac:dyDescent="0.25">
      <c r="A41" t="s">
        <v>179</v>
      </c>
    </row>
    <row r="42" spans="1:6" x14ac:dyDescent="0.25">
      <c r="A42" t="s">
        <v>94</v>
      </c>
    </row>
    <row r="43" spans="1:6" x14ac:dyDescent="0.25">
      <c r="A43" t="s">
        <v>95</v>
      </c>
    </row>
    <row r="44" spans="1:6" x14ac:dyDescent="0.25">
      <c r="A44" t="s">
        <v>96</v>
      </c>
    </row>
    <row r="45" spans="1:6" x14ac:dyDescent="0.25">
      <c r="A45" t="s">
        <v>97</v>
      </c>
    </row>
    <row r="46" spans="1:6" x14ac:dyDescent="0.25">
      <c r="A46" t="s">
        <v>98</v>
      </c>
    </row>
    <row r="47" spans="1:6" x14ac:dyDescent="0.25">
      <c r="A47" t="s">
        <v>99</v>
      </c>
    </row>
    <row r="48" spans="1:6" x14ac:dyDescent="0.25">
      <c r="A48" t="s">
        <v>100</v>
      </c>
    </row>
    <row r="49" spans="1:1" x14ac:dyDescent="0.25">
      <c r="A49" t="s">
        <v>101</v>
      </c>
    </row>
    <row r="50" spans="1:1" x14ac:dyDescent="0.25">
      <c r="A50" t="s">
        <v>57</v>
      </c>
    </row>
    <row r="51" spans="1:1" x14ac:dyDescent="0.25">
      <c r="A51" t="s">
        <v>58</v>
      </c>
    </row>
    <row r="52" spans="1:1" x14ac:dyDescent="0.25">
      <c r="A52" t="s">
        <v>59</v>
      </c>
    </row>
    <row r="53" spans="1:1" x14ac:dyDescent="0.25">
      <c r="A53" t="s">
        <v>60</v>
      </c>
    </row>
    <row r="54" spans="1:1" x14ac:dyDescent="0.25">
      <c r="A54" t="s">
        <v>180</v>
      </c>
    </row>
  </sheetData>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54"/>
  <sheetViews>
    <sheetView workbookViewId="0"/>
  </sheetViews>
  <sheetFormatPr defaultColWidth="10.90625" defaultRowHeight="15" x14ac:dyDescent="0.25"/>
  <cols>
    <col min="1" max="1" width="24.7265625" customWidth="1"/>
    <col min="2" max="6" width="14.7265625" customWidth="1"/>
  </cols>
  <sheetData>
    <row r="1" spans="1:6" ht="30" customHeight="1" x14ac:dyDescent="0.35">
      <c r="A1" s="1" t="s">
        <v>247</v>
      </c>
    </row>
    <row r="2" spans="1:6" x14ac:dyDescent="0.25">
      <c r="A2" t="s">
        <v>248</v>
      </c>
    </row>
    <row r="3" spans="1:6" ht="30" customHeight="1" x14ac:dyDescent="0.3">
      <c r="A3" s="3" t="s">
        <v>247</v>
      </c>
    </row>
    <row r="4" spans="1:6" ht="31.2" x14ac:dyDescent="0.3">
      <c r="A4" s="6" t="s">
        <v>155</v>
      </c>
      <c r="B4" s="5" t="s">
        <v>42</v>
      </c>
      <c r="C4" s="5" t="s">
        <v>43</v>
      </c>
      <c r="D4" s="5" t="s">
        <v>44</v>
      </c>
      <c r="E4" s="5" t="s">
        <v>45</v>
      </c>
      <c r="F4" s="5" t="s">
        <v>46</v>
      </c>
    </row>
    <row r="5" spans="1:6" x14ac:dyDescent="0.25">
      <c r="A5" t="s">
        <v>65</v>
      </c>
      <c r="B5" s="12" t="s">
        <v>207</v>
      </c>
      <c r="C5" s="12" t="s">
        <v>187</v>
      </c>
      <c r="D5" s="12" t="s">
        <v>190</v>
      </c>
      <c r="E5" s="12" t="s">
        <v>250</v>
      </c>
      <c r="F5" s="12" t="s">
        <v>251</v>
      </c>
    </row>
    <row r="6" spans="1:6" x14ac:dyDescent="0.25">
      <c r="A6" t="s">
        <v>66</v>
      </c>
      <c r="B6" s="12" t="s">
        <v>252</v>
      </c>
      <c r="C6" s="12" t="s">
        <v>253</v>
      </c>
      <c r="D6" s="12" t="s">
        <v>254</v>
      </c>
      <c r="E6" s="12" t="s">
        <v>255</v>
      </c>
      <c r="F6" s="12" t="s">
        <v>256</v>
      </c>
    </row>
    <row r="7" spans="1:6" x14ac:dyDescent="0.25">
      <c r="A7" t="s">
        <v>67</v>
      </c>
      <c r="B7" s="12" t="s">
        <v>68</v>
      </c>
      <c r="C7" s="12" t="s">
        <v>68</v>
      </c>
      <c r="D7" s="12" t="s">
        <v>68</v>
      </c>
      <c r="E7" s="12" t="s">
        <v>68</v>
      </c>
      <c r="F7" s="12" t="s">
        <v>68</v>
      </c>
    </row>
    <row r="8" spans="1:6" x14ac:dyDescent="0.25">
      <c r="A8" t="s">
        <v>69</v>
      </c>
      <c r="B8" s="12" t="s">
        <v>237</v>
      </c>
      <c r="C8" s="12" t="s">
        <v>202</v>
      </c>
      <c r="D8" s="12" t="s">
        <v>240</v>
      </c>
      <c r="E8" s="12" t="s">
        <v>245</v>
      </c>
      <c r="F8" s="12" t="s">
        <v>196</v>
      </c>
    </row>
    <row r="9" spans="1:6" x14ac:dyDescent="0.25">
      <c r="A9" t="s">
        <v>70</v>
      </c>
      <c r="B9" s="12" t="s">
        <v>68</v>
      </c>
      <c r="C9" s="12" t="s">
        <v>68</v>
      </c>
      <c r="D9" s="12" t="s">
        <v>68</v>
      </c>
      <c r="E9" s="12" t="s">
        <v>257</v>
      </c>
      <c r="F9" s="12" t="s">
        <v>224</v>
      </c>
    </row>
    <row r="10" spans="1:6" ht="15.6" x14ac:dyDescent="0.3">
      <c r="A10" s="3" t="s">
        <v>71</v>
      </c>
      <c r="B10" s="13" t="s">
        <v>222</v>
      </c>
      <c r="C10" s="13" t="s">
        <v>224</v>
      </c>
      <c r="D10" s="13" t="s">
        <v>258</v>
      </c>
      <c r="E10" s="13" t="s">
        <v>259</v>
      </c>
      <c r="F10" s="13" t="s">
        <v>260</v>
      </c>
    </row>
    <row r="11" spans="1:6" x14ac:dyDescent="0.25">
      <c r="A11" t="s">
        <v>72</v>
      </c>
      <c r="B11" s="12" t="s">
        <v>233</v>
      </c>
      <c r="C11" s="12" t="s">
        <v>261</v>
      </c>
      <c r="D11" s="12" t="s">
        <v>262</v>
      </c>
      <c r="E11" s="12" t="s">
        <v>263</v>
      </c>
      <c r="F11" s="12" t="s">
        <v>264</v>
      </c>
    </row>
    <row r="12" spans="1:6" x14ac:dyDescent="0.25">
      <c r="A12" t="s">
        <v>73</v>
      </c>
      <c r="B12" s="12" t="s">
        <v>217</v>
      </c>
      <c r="C12" s="12" t="s">
        <v>202</v>
      </c>
      <c r="D12" s="12" t="s">
        <v>258</v>
      </c>
      <c r="E12" s="12" t="s">
        <v>265</v>
      </c>
      <c r="F12" s="12" t="s">
        <v>198</v>
      </c>
    </row>
    <row r="13" spans="1:6" x14ac:dyDescent="0.25">
      <c r="A13" t="s">
        <v>74</v>
      </c>
      <c r="B13" s="12" t="s">
        <v>175</v>
      </c>
      <c r="C13" s="12" t="s">
        <v>171</v>
      </c>
      <c r="D13" s="12" t="s">
        <v>175</v>
      </c>
      <c r="E13" s="12" t="s">
        <v>171</v>
      </c>
      <c r="F13" s="12" t="s">
        <v>171</v>
      </c>
    </row>
    <row r="14" spans="1:6" ht="15.6" x14ac:dyDescent="0.3">
      <c r="A14" s="3" t="s">
        <v>75</v>
      </c>
      <c r="B14" s="13" t="s">
        <v>201</v>
      </c>
      <c r="C14" s="13" t="s">
        <v>260</v>
      </c>
      <c r="D14" s="13" t="s">
        <v>264</v>
      </c>
      <c r="E14" s="13" t="s">
        <v>266</v>
      </c>
      <c r="F14" s="13" t="s">
        <v>260</v>
      </c>
    </row>
    <row r="15" spans="1:6" x14ac:dyDescent="0.25">
      <c r="A15" t="s">
        <v>76</v>
      </c>
      <c r="B15" s="12" t="s">
        <v>165</v>
      </c>
      <c r="C15" s="12" t="s">
        <v>166</v>
      </c>
      <c r="D15" s="12" t="s">
        <v>166</v>
      </c>
      <c r="E15" s="12" t="s">
        <v>68</v>
      </c>
      <c r="F15" s="12" t="s">
        <v>68</v>
      </c>
    </row>
    <row r="16" spans="1:6" x14ac:dyDescent="0.25">
      <c r="A16" t="s">
        <v>77</v>
      </c>
      <c r="B16" s="12" t="s">
        <v>68</v>
      </c>
      <c r="C16" s="12" t="s">
        <v>68</v>
      </c>
      <c r="D16" s="12" t="s">
        <v>68</v>
      </c>
      <c r="E16" s="12" t="s">
        <v>68</v>
      </c>
      <c r="F16" s="12" t="s">
        <v>68</v>
      </c>
    </row>
    <row r="17" spans="1:6" x14ac:dyDescent="0.25">
      <c r="A17" t="s">
        <v>78</v>
      </c>
      <c r="B17" s="12" t="s">
        <v>68</v>
      </c>
      <c r="C17" s="12" t="s">
        <v>68</v>
      </c>
      <c r="D17" s="12" t="s">
        <v>68</v>
      </c>
      <c r="E17" s="12" t="s">
        <v>162</v>
      </c>
      <c r="F17" s="12" t="s">
        <v>162</v>
      </c>
    </row>
    <row r="18" spans="1:6" x14ac:dyDescent="0.25">
      <c r="A18" t="s">
        <v>79</v>
      </c>
      <c r="B18" s="12" t="s">
        <v>267</v>
      </c>
      <c r="C18" s="12" t="s">
        <v>173</v>
      </c>
      <c r="D18" s="12" t="s">
        <v>267</v>
      </c>
      <c r="E18" s="12" t="s">
        <v>230</v>
      </c>
      <c r="F18" s="12" t="s">
        <v>173</v>
      </c>
    </row>
    <row r="19" spans="1:6" x14ac:dyDescent="0.25">
      <c r="A19" t="s">
        <v>80</v>
      </c>
      <c r="B19" s="12" t="s">
        <v>185</v>
      </c>
      <c r="C19" s="12" t="s">
        <v>232</v>
      </c>
      <c r="D19" s="12" t="s">
        <v>268</v>
      </c>
      <c r="E19" s="12" t="s">
        <v>269</v>
      </c>
      <c r="F19" s="12" t="s">
        <v>270</v>
      </c>
    </row>
    <row r="20" spans="1:6" x14ac:dyDescent="0.25">
      <c r="A20" t="s">
        <v>81</v>
      </c>
      <c r="B20" s="12" t="s">
        <v>68</v>
      </c>
      <c r="C20" s="12" t="s">
        <v>68</v>
      </c>
      <c r="D20" s="12" t="s">
        <v>271</v>
      </c>
      <c r="E20" s="12" t="s">
        <v>272</v>
      </c>
      <c r="F20" s="12" t="s">
        <v>273</v>
      </c>
    </row>
    <row r="21" spans="1:6" ht="15.6" x14ac:dyDescent="0.3">
      <c r="A21" s="3" t="s">
        <v>82</v>
      </c>
      <c r="B21" s="13" t="s">
        <v>205</v>
      </c>
      <c r="C21" s="13" t="s">
        <v>209</v>
      </c>
      <c r="D21" s="13" t="s">
        <v>236</v>
      </c>
      <c r="E21" s="13" t="s">
        <v>232</v>
      </c>
      <c r="F21" s="13" t="s">
        <v>241</v>
      </c>
    </row>
    <row r="22" spans="1:6" x14ac:dyDescent="0.25">
      <c r="A22" t="s">
        <v>83</v>
      </c>
      <c r="B22" s="12" t="s">
        <v>274</v>
      </c>
      <c r="C22" s="12" t="s">
        <v>250</v>
      </c>
      <c r="D22" s="12" t="s">
        <v>234</v>
      </c>
      <c r="E22" s="12" t="s">
        <v>202</v>
      </c>
      <c r="F22" s="12" t="s">
        <v>275</v>
      </c>
    </row>
    <row r="23" spans="1:6" x14ac:dyDescent="0.25">
      <c r="A23" t="s">
        <v>84</v>
      </c>
      <c r="B23" s="12" t="s">
        <v>217</v>
      </c>
      <c r="C23" s="12" t="s">
        <v>221</v>
      </c>
      <c r="D23" s="12" t="s">
        <v>217</v>
      </c>
      <c r="E23" s="12" t="s">
        <v>276</v>
      </c>
      <c r="F23" s="12" t="s">
        <v>222</v>
      </c>
    </row>
    <row r="24" spans="1:6" x14ac:dyDescent="0.25">
      <c r="A24" t="s">
        <v>85</v>
      </c>
      <c r="B24" s="12" t="s">
        <v>175</v>
      </c>
      <c r="C24" s="12" t="s">
        <v>175</v>
      </c>
      <c r="D24" s="12" t="s">
        <v>277</v>
      </c>
      <c r="E24" s="12" t="s">
        <v>277</v>
      </c>
      <c r="F24" s="12" t="s">
        <v>175</v>
      </c>
    </row>
    <row r="25" spans="1:6" x14ac:dyDescent="0.25">
      <c r="A25" t="s">
        <v>86</v>
      </c>
      <c r="B25" s="12" t="s">
        <v>68</v>
      </c>
      <c r="C25" s="12" t="s">
        <v>68</v>
      </c>
      <c r="D25" s="12" t="s">
        <v>68</v>
      </c>
      <c r="E25" s="12" t="s">
        <v>68</v>
      </c>
      <c r="F25" s="12" t="s">
        <v>68</v>
      </c>
    </row>
    <row r="26" spans="1:6" ht="15.6" x14ac:dyDescent="0.3">
      <c r="A26" s="3" t="s">
        <v>87</v>
      </c>
      <c r="B26" s="13" t="s">
        <v>221</v>
      </c>
      <c r="C26" s="13" t="s">
        <v>235</v>
      </c>
      <c r="D26" s="13" t="s">
        <v>185</v>
      </c>
      <c r="E26" s="13" t="s">
        <v>278</v>
      </c>
      <c r="F26" s="13" t="s">
        <v>189</v>
      </c>
    </row>
    <row r="27" spans="1:6" x14ac:dyDescent="0.25">
      <c r="A27" t="s">
        <v>88</v>
      </c>
      <c r="B27" s="12" t="s">
        <v>268</v>
      </c>
      <c r="C27" s="12" t="s">
        <v>279</v>
      </c>
      <c r="D27" s="12" t="s">
        <v>275</v>
      </c>
      <c r="E27" s="12" t="s">
        <v>218</v>
      </c>
      <c r="F27" s="12" t="s">
        <v>280</v>
      </c>
    </row>
    <row r="28" spans="1:6" x14ac:dyDescent="0.25">
      <c r="A28" t="s">
        <v>89</v>
      </c>
      <c r="B28" s="12" t="s">
        <v>205</v>
      </c>
      <c r="C28" s="12" t="s">
        <v>193</v>
      </c>
      <c r="D28" s="12" t="s">
        <v>209</v>
      </c>
      <c r="E28" s="12" t="s">
        <v>184</v>
      </c>
      <c r="F28" s="12" t="s">
        <v>245</v>
      </c>
    </row>
    <row r="29" spans="1:6" x14ac:dyDescent="0.25">
      <c r="A29" t="s">
        <v>90</v>
      </c>
      <c r="B29" s="12" t="s">
        <v>157</v>
      </c>
      <c r="C29" s="12" t="s">
        <v>157</v>
      </c>
      <c r="D29" s="12" t="s">
        <v>168</v>
      </c>
      <c r="E29" s="12" t="s">
        <v>160</v>
      </c>
      <c r="F29" s="12" t="s">
        <v>174</v>
      </c>
    </row>
    <row r="30" spans="1:6" x14ac:dyDescent="0.25">
      <c r="A30" t="s">
        <v>91</v>
      </c>
      <c r="B30" s="12" t="s">
        <v>68</v>
      </c>
      <c r="C30" s="12" t="s">
        <v>68</v>
      </c>
      <c r="D30" s="12" t="s">
        <v>167</v>
      </c>
      <c r="E30" s="12" t="s">
        <v>243</v>
      </c>
      <c r="F30" s="12" t="s">
        <v>156</v>
      </c>
    </row>
    <row r="31" spans="1:6" ht="15.6" x14ac:dyDescent="0.3">
      <c r="A31" s="3" t="s">
        <v>92</v>
      </c>
      <c r="B31" s="13" t="s">
        <v>236</v>
      </c>
      <c r="C31" s="13" t="s">
        <v>240</v>
      </c>
      <c r="D31" s="13" t="s">
        <v>237</v>
      </c>
      <c r="E31" s="13" t="s">
        <v>196</v>
      </c>
      <c r="F31" s="13" t="s">
        <v>200</v>
      </c>
    </row>
    <row r="32" spans="1:6" ht="15.6" x14ac:dyDescent="0.3">
      <c r="A32" s="3" t="s">
        <v>115</v>
      </c>
      <c r="B32" s="13" t="s">
        <v>188</v>
      </c>
      <c r="C32" s="13" t="s">
        <v>189</v>
      </c>
      <c r="D32" s="13" t="s">
        <v>191</v>
      </c>
      <c r="E32" s="13" t="s">
        <v>224</v>
      </c>
      <c r="F32" s="13" t="s">
        <v>226</v>
      </c>
    </row>
    <row r="33" spans="1:6" ht="15.6" x14ac:dyDescent="0.3">
      <c r="A33" s="3" t="s">
        <v>149</v>
      </c>
      <c r="B33" s="13" t="s">
        <v>267</v>
      </c>
      <c r="C33" s="13" t="s">
        <v>173</v>
      </c>
      <c r="D33" s="13" t="s">
        <v>267</v>
      </c>
      <c r="E33" s="13" t="s">
        <v>161</v>
      </c>
      <c r="F33" s="13" t="s">
        <v>68</v>
      </c>
    </row>
    <row r="34" spans="1:6" ht="15.6" x14ac:dyDescent="0.3">
      <c r="A34" s="3" t="s">
        <v>116</v>
      </c>
      <c r="B34" s="13" t="s">
        <v>169</v>
      </c>
      <c r="C34" s="13" t="s">
        <v>169</v>
      </c>
      <c r="D34" s="13" t="s">
        <v>172</v>
      </c>
      <c r="E34" s="13" t="s">
        <v>158</v>
      </c>
      <c r="F34" s="13" t="s">
        <v>206</v>
      </c>
    </row>
    <row r="35" spans="1:6" ht="15.6" x14ac:dyDescent="0.3">
      <c r="A35" s="3" t="s">
        <v>32</v>
      </c>
      <c r="B35" s="13" t="s">
        <v>273</v>
      </c>
      <c r="C35" s="13" t="s">
        <v>201</v>
      </c>
      <c r="D35" s="13" t="s">
        <v>281</v>
      </c>
      <c r="E35" s="13" t="s">
        <v>199</v>
      </c>
      <c r="F35" s="13" t="s">
        <v>190</v>
      </c>
    </row>
    <row r="37" spans="1:6" x14ac:dyDescent="0.25">
      <c r="A37" t="s">
        <v>150</v>
      </c>
    </row>
    <row r="38" spans="1:6" x14ac:dyDescent="0.25">
      <c r="A38" t="s">
        <v>35</v>
      </c>
    </row>
    <row r="39" spans="1:6" x14ac:dyDescent="0.25">
      <c r="A39" t="s">
        <v>93</v>
      </c>
    </row>
    <row r="40" spans="1:6" x14ac:dyDescent="0.25">
      <c r="A40" t="s">
        <v>151</v>
      </c>
    </row>
    <row r="41" spans="1:6" x14ac:dyDescent="0.25">
      <c r="A41" t="s">
        <v>179</v>
      </c>
    </row>
    <row r="42" spans="1:6" x14ac:dyDescent="0.25">
      <c r="A42" t="s">
        <v>94</v>
      </c>
    </row>
    <row r="43" spans="1:6" x14ac:dyDescent="0.25">
      <c r="A43" t="s">
        <v>95</v>
      </c>
    </row>
    <row r="44" spans="1:6" x14ac:dyDescent="0.25">
      <c r="A44" t="s">
        <v>96</v>
      </c>
    </row>
    <row r="45" spans="1:6" x14ac:dyDescent="0.25">
      <c r="A45" t="s">
        <v>97</v>
      </c>
    </row>
    <row r="46" spans="1:6" x14ac:dyDescent="0.25">
      <c r="A46" t="s">
        <v>98</v>
      </c>
    </row>
    <row r="47" spans="1:6" x14ac:dyDescent="0.25">
      <c r="A47" t="s">
        <v>99</v>
      </c>
    </row>
    <row r="48" spans="1:6" x14ac:dyDescent="0.25">
      <c r="A48" t="s">
        <v>100</v>
      </c>
    </row>
    <row r="49" spans="1:1" x14ac:dyDescent="0.25">
      <c r="A49" t="s">
        <v>101</v>
      </c>
    </row>
    <row r="50" spans="1:1" x14ac:dyDescent="0.25">
      <c r="A50" t="s">
        <v>57</v>
      </c>
    </row>
    <row r="51" spans="1:1" x14ac:dyDescent="0.25">
      <c r="A51" t="s">
        <v>58</v>
      </c>
    </row>
    <row r="52" spans="1:1" x14ac:dyDescent="0.25">
      <c r="A52" t="s">
        <v>59</v>
      </c>
    </row>
    <row r="53" spans="1:1" x14ac:dyDescent="0.25">
      <c r="A53" t="s">
        <v>60</v>
      </c>
    </row>
    <row r="54" spans="1:1" x14ac:dyDescent="0.25">
      <c r="A54" t="s">
        <v>180</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54"/>
  <sheetViews>
    <sheetView workbookViewId="0"/>
  </sheetViews>
  <sheetFormatPr defaultColWidth="10.90625" defaultRowHeight="15" x14ac:dyDescent="0.25"/>
  <cols>
    <col min="1" max="1" width="24.7265625" customWidth="1"/>
    <col min="2" max="6" width="14.7265625" customWidth="1"/>
  </cols>
  <sheetData>
    <row r="1" spans="1:6" ht="30" customHeight="1" x14ac:dyDescent="0.35">
      <c r="A1" s="1" t="s">
        <v>282</v>
      </c>
    </row>
    <row r="2" spans="1:6" x14ac:dyDescent="0.25">
      <c r="A2" t="s">
        <v>283</v>
      </c>
    </row>
    <row r="3" spans="1:6" ht="30" customHeight="1" x14ac:dyDescent="0.3">
      <c r="A3" s="3" t="s">
        <v>282</v>
      </c>
    </row>
    <row r="4" spans="1:6" ht="31.2" x14ac:dyDescent="0.3">
      <c r="A4" s="6" t="s">
        <v>155</v>
      </c>
      <c r="B4" s="5" t="s">
        <v>42</v>
      </c>
      <c r="C4" s="5" t="s">
        <v>43</v>
      </c>
      <c r="D4" s="5" t="s">
        <v>44</v>
      </c>
      <c r="E4" s="5" t="s">
        <v>45</v>
      </c>
      <c r="F4" s="5" t="s">
        <v>46</v>
      </c>
    </row>
    <row r="5" spans="1:6" x14ac:dyDescent="0.25">
      <c r="A5" t="s">
        <v>65</v>
      </c>
      <c r="B5" s="12" t="s">
        <v>285</v>
      </c>
      <c r="C5" s="12" t="s">
        <v>286</v>
      </c>
      <c r="D5" s="12" t="s">
        <v>287</v>
      </c>
      <c r="E5" s="12" t="s">
        <v>288</v>
      </c>
      <c r="F5" s="12" t="s">
        <v>289</v>
      </c>
    </row>
    <row r="6" spans="1:6" x14ac:dyDescent="0.25">
      <c r="A6" t="s">
        <v>66</v>
      </c>
      <c r="B6" s="12" t="s">
        <v>290</v>
      </c>
      <c r="C6" s="12" t="s">
        <v>291</v>
      </c>
      <c r="D6" s="12" t="s">
        <v>292</v>
      </c>
      <c r="E6" s="12" t="s">
        <v>293</v>
      </c>
      <c r="F6" s="12" t="s">
        <v>294</v>
      </c>
    </row>
    <row r="7" spans="1:6" x14ac:dyDescent="0.25">
      <c r="A7" t="s">
        <v>67</v>
      </c>
      <c r="B7" s="12" t="s">
        <v>68</v>
      </c>
      <c r="C7" s="12" t="s">
        <v>68</v>
      </c>
      <c r="D7" s="12" t="s">
        <v>68</v>
      </c>
      <c r="E7" s="12" t="s">
        <v>68</v>
      </c>
      <c r="F7" s="12" t="s">
        <v>68</v>
      </c>
    </row>
    <row r="8" spans="1:6" x14ac:dyDescent="0.25">
      <c r="A8" t="s">
        <v>69</v>
      </c>
      <c r="B8" s="12" t="s">
        <v>295</v>
      </c>
      <c r="C8" s="12" t="s">
        <v>296</v>
      </c>
      <c r="D8" s="12" t="s">
        <v>297</v>
      </c>
      <c r="E8" s="12" t="s">
        <v>298</v>
      </c>
      <c r="F8" s="12" t="s">
        <v>299</v>
      </c>
    </row>
    <row r="9" spans="1:6" x14ac:dyDescent="0.25">
      <c r="A9" t="s">
        <v>70</v>
      </c>
      <c r="B9" s="12" t="s">
        <v>68</v>
      </c>
      <c r="C9" s="12" t="s">
        <v>68</v>
      </c>
      <c r="D9" s="12" t="s">
        <v>68</v>
      </c>
      <c r="E9" s="12" t="s">
        <v>300</v>
      </c>
      <c r="F9" s="12" t="s">
        <v>301</v>
      </c>
    </row>
    <row r="10" spans="1:6" ht="15.6" x14ac:dyDescent="0.3">
      <c r="A10" s="3" t="s">
        <v>71</v>
      </c>
      <c r="B10" s="13" t="s">
        <v>302</v>
      </c>
      <c r="C10" s="13" t="s">
        <v>303</v>
      </c>
      <c r="D10" s="13" t="s">
        <v>304</v>
      </c>
      <c r="E10" s="13" t="s">
        <v>305</v>
      </c>
      <c r="F10" s="13" t="s">
        <v>306</v>
      </c>
    </row>
    <row r="11" spans="1:6" x14ac:dyDescent="0.25">
      <c r="A11" t="s">
        <v>72</v>
      </c>
      <c r="B11" s="12" t="s">
        <v>307</v>
      </c>
      <c r="C11" s="12" t="s">
        <v>308</v>
      </c>
      <c r="D11" s="12" t="s">
        <v>309</v>
      </c>
      <c r="E11" s="12" t="s">
        <v>310</v>
      </c>
      <c r="F11" s="12" t="s">
        <v>311</v>
      </c>
    </row>
    <row r="12" spans="1:6" x14ac:dyDescent="0.25">
      <c r="A12" t="s">
        <v>73</v>
      </c>
      <c r="B12" s="12" t="s">
        <v>312</v>
      </c>
      <c r="C12" s="12" t="s">
        <v>313</v>
      </c>
      <c r="D12" s="12" t="s">
        <v>314</v>
      </c>
      <c r="E12" s="12" t="s">
        <v>315</v>
      </c>
      <c r="F12" s="12" t="s">
        <v>313</v>
      </c>
    </row>
    <row r="13" spans="1:6" x14ac:dyDescent="0.25">
      <c r="A13" t="s">
        <v>74</v>
      </c>
      <c r="B13" s="12" t="s">
        <v>213</v>
      </c>
      <c r="C13" s="12" t="s">
        <v>212</v>
      </c>
      <c r="D13" s="12" t="s">
        <v>156</v>
      </c>
      <c r="E13" s="12" t="s">
        <v>159</v>
      </c>
      <c r="F13" s="12" t="s">
        <v>156</v>
      </c>
    </row>
    <row r="14" spans="1:6" ht="15.6" x14ac:dyDescent="0.3">
      <c r="A14" s="3" t="s">
        <v>75</v>
      </c>
      <c r="B14" s="13" t="s">
        <v>316</v>
      </c>
      <c r="C14" s="13" t="s">
        <v>317</v>
      </c>
      <c r="D14" s="13" t="s">
        <v>318</v>
      </c>
      <c r="E14" s="13" t="s">
        <v>309</v>
      </c>
      <c r="F14" s="13" t="s">
        <v>319</v>
      </c>
    </row>
    <row r="15" spans="1:6" x14ac:dyDescent="0.25">
      <c r="A15" t="s">
        <v>76</v>
      </c>
      <c r="B15" s="12" t="s">
        <v>197</v>
      </c>
      <c r="C15" s="12" t="s">
        <v>173</v>
      </c>
      <c r="D15" s="12" t="s">
        <v>216</v>
      </c>
      <c r="E15" s="12" t="s">
        <v>68</v>
      </c>
      <c r="F15" s="12" t="s">
        <v>68</v>
      </c>
    </row>
    <row r="16" spans="1:6" x14ac:dyDescent="0.25">
      <c r="A16" t="s">
        <v>77</v>
      </c>
      <c r="B16" s="12" t="s">
        <v>68</v>
      </c>
      <c r="C16" s="12" t="s">
        <v>68</v>
      </c>
      <c r="D16" s="12" t="s">
        <v>68</v>
      </c>
      <c r="E16" s="12" t="s">
        <v>68</v>
      </c>
      <c r="F16" s="12" t="s">
        <v>68</v>
      </c>
    </row>
    <row r="17" spans="1:6" x14ac:dyDescent="0.25">
      <c r="A17" t="s">
        <v>78</v>
      </c>
      <c r="B17" s="12" t="s">
        <v>68</v>
      </c>
      <c r="C17" s="12" t="s">
        <v>68</v>
      </c>
      <c r="D17" s="12" t="s">
        <v>68</v>
      </c>
      <c r="E17" s="12" t="s">
        <v>320</v>
      </c>
      <c r="F17" s="12" t="s">
        <v>217</v>
      </c>
    </row>
    <row r="18" spans="1:6" x14ac:dyDescent="0.25">
      <c r="A18" t="s">
        <v>79</v>
      </c>
      <c r="B18" s="12" t="s">
        <v>321</v>
      </c>
      <c r="C18" s="12" t="s">
        <v>226</v>
      </c>
      <c r="D18" s="12" t="s">
        <v>266</v>
      </c>
      <c r="E18" s="12" t="s">
        <v>322</v>
      </c>
      <c r="F18" s="12" t="s">
        <v>225</v>
      </c>
    </row>
    <row r="19" spans="1:6" x14ac:dyDescent="0.25">
      <c r="A19" t="s">
        <v>80</v>
      </c>
      <c r="B19" s="12" t="s">
        <v>323</v>
      </c>
      <c r="C19" s="12" t="s">
        <v>324</v>
      </c>
      <c r="D19" s="12" t="s">
        <v>325</v>
      </c>
      <c r="E19" s="12" t="s">
        <v>326</v>
      </c>
      <c r="F19" s="12" t="s">
        <v>327</v>
      </c>
    </row>
    <row r="20" spans="1:6" x14ac:dyDescent="0.25">
      <c r="A20" t="s">
        <v>81</v>
      </c>
      <c r="B20" s="12" t="s">
        <v>68</v>
      </c>
      <c r="C20" s="12" t="s">
        <v>68</v>
      </c>
      <c r="D20" s="12" t="s">
        <v>328</v>
      </c>
      <c r="E20" s="12" t="s">
        <v>329</v>
      </c>
      <c r="F20" s="12" t="s">
        <v>330</v>
      </c>
    </row>
    <row r="21" spans="1:6" ht="15.6" x14ac:dyDescent="0.3">
      <c r="A21" s="3" t="s">
        <v>82</v>
      </c>
      <c r="B21" s="13" t="s">
        <v>331</v>
      </c>
      <c r="C21" s="13" t="s">
        <v>332</v>
      </c>
      <c r="D21" s="13" t="s">
        <v>333</v>
      </c>
      <c r="E21" s="13" t="s">
        <v>334</v>
      </c>
      <c r="F21" s="13" t="s">
        <v>335</v>
      </c>
    </row>
    <row r="22" spans="1:6" x14ac:dyDescent="0.25">
      <c r="A22" t="s">
        <v>83</v>
      </c>
      <c r="B22" s="12" t="s">
        <v>336</v>
      </c>
      <c r="C22" s="12" t="s">
        <v>337</v>
      </c>
      <c r="D22" s="12" t="s">
        <v>338</v>
      </c>
      <c r="E22" s="12" t="s">
        <v>339</v>
      </c>
      <c r="F22" s="12" t="s">
        <v>340</v>
      </c>
    </row>
    <row r="23" spans="1:6" x14ac:dyDescent="0.25">
      <c r="A23" t="s">
        <v>84</v>
      </c>
      <c r="B23" s="12" t="s">
        <v>341</v>
      </c>
      <c r="C23" s="12" t="s">
        <v>342</v>
      </c>
      <c r="D23" s="12" t="s">
        <v>343</v>
      </c>
      <c r="E23" s="12" t="s">
        <v>344</v>
      </c>
      <c r="F23" s="12" t="s">
        <v>345</v>
      </c>
    </row>
    <row r="24" spans="1:6" x14ac:dyDescent="0.25">
      <c r="A24" t="s">
        <v>85</v>
      </c>
      <c r="B24" s="12" t="s">
        <v>159</v>
      </c>
      <c r="C24" s="12" t="s">
        <v>168</v>
      </c>
      <c r="D24" s="12" t="s">
        <v>167</v>
      </c>
      <c r="E24" s="12" t="s">
        <v>167</v>
      </c>
      <c r="F24" s="12" t="s">
        <v>157</v>
      </c>
    </row>
    <row r="25" spans="1:6" x14ac:dyDescent="0.25">
      <c r="A25" t="s">
        <v>86</v>
      </c>
      <c r="B25" s="12" t="s">
        <v>68</v>
      </c>
      <c r="C25" s="12" t="s">
        <v>68</v>
      </c>
      <c r="D25" s="12" t="s">
        <v>68</v>
      </c>
      <c r="E25" s="12" t="s">
        <v>68</v>
      </c>
      <c r="F25" s="12" t="s">
        <v>68</v>
      </c>
    </row>
    <row r="26" spans="1:6" ht="15.6" x14ac:dyDescent="0.3">
      <c r="A26" s="3" t="s">
        <v>87</v>
      </c>
      <c r="B26" s="13" t="s">
        <v>345</v>
      </c>
      <c r="C26" s="13" t="s">
        <v>346</v>
      </c>
      <c r="D26" s="13" t="s">
        <v>287</v>
      </c>
      <c r="E26" s="13" t="s">
        <v>347</v>
      </c>
      <c r="F26" s="13" t="s">
        <v>348</v>
      </c>
    </row>
    <row r="27" spans="1:6" x14ac:dyDescent="0.25">
      <c r="A27" t="s">
        <v>88</v>
      </c>
      <c r="B27" s="12" t="s">
        <v>349</v>
      </c>
      <c r="C27" s="12" t="s">
        <v>350</v>
      </c>
      <c r="D27" s="12" t="s">
        <v>351</v>
      </c>
      <c r="E27" s="12" t="s">
        <v>303</v>
      </c>
      <c r="F27" s="12" t="s">
        <v>352</v>
      </c>
    </row>
    <row r="28" spans="1:6" x14ac:dyDescent="0.25">
      <c r="A28" t="s">
        <v>89</v>
      </c>
      <c r="B28" s="12" t="s">
        <v>353</v>
      </c>
      <c r="C28" s="12" t="s">
        <v>354</v>
      </c>
      <c r="D28" s="12" t="s">
        <v>355</v>
      </c>
      <c r="E28" s="12" t="s">
        <v>356</v>
      </c>
      <c r="F28" s="12" t="s">
        <v>357</v>
      </c>
    </row>
    <row r="29" spans="1:6" x14ac:dyDescent="0.25">
      <c r="A29" t="s">
        <v>90</v>
      </c>
      <c r="B29" s="12" t="s">
        <v>226</v>
      </c>
      <c r="C29" s="12" t="s">
        <v>226</v>
      </c>
      <c r="D29" s="12" t="s">
        <v>358</v>
      </c>
      <c r="E29" s="12" t="s">
        <v>262</v>
      </c>
      <c r="F29" s="12" t="s">
        <v>358</v>
      </c>
    </row>
    <row r="30" spans="1:6" x14ac:dyDescent="0.25">
      <c r="A30" t="s">
        <v>91</v>
      </c>
      <c r="B30" s="12" t="s">
        <v>68</v>
      </c>
      <c r="C30" s="12" t="s">
        <v>68</v>
      </c>
      <c r="D30" s="12" t="s">
        <v>195</v>
      </c>
      <c r="E30" s="12" t="s">
        <v>359</v>
      </c>
      <c r="F30" s="12" t="s">
        <v>360</v>
      </c>
    </row>
    <row r="31" spans="1:6" ht="15.6" x14ac:dyDescent="0.3">
      <c r="A31" s="3" t="s">
        <v>92</v>
      </c>
      <c r="B31" s="13" t="s">
        <v>313</v>
      </c>
      <c r="C31" s="13" t="s">
        <v>315</v>
      </c>
      <c r="D31" s="13" t="s">
        <v>361</v>
      </c>
      <c r="E31" s="13" t="s">
        <v>362</v>
      </c>
      <c r="F31" s="13" t="s">
        <v>303</v>
      </c>
    </row>
    <row r="32" spans="1:6" ht="15.6" x14ac:dyDescent="0.3">
      <c r="A32" s="3" t="s">
        <v>115</v>
      </c>
      <c r="B32" s="13" t="s">
        <v>363</v>
      </c>
      <c r="C32" s="13" t="s">
        <v>364</v>
      </c>
      <c r="D32" s="13" t="s">
        <v>303</v>
      </c>
      <c r="E32" s="13" t="s">
        <v>365</v>
      </c>
      <c r="F32" s="13" t="s">
        <v>366</v>
      </c>
    </row>
    <row r="33" spans="1:6" ht="15.6" x14ac:dyDescent="0.3">
      <c r="A33" s="3" t="s">
        <v>149</v>
      </c>
      <c r="B33" s="13" t="s">
        <v>321</v>
      </c>
      <c r="C33" s="13" t="s">
        <v>226</v>
      </c>
      <c r="D33" s="13" t="s">
        <v>266</v>
      </c>
      <c r="E33" s="13" t="s">
        <v>264</v>
      </c>
      <c r="F33" s="13" t="s">
        <v>68</v>
      </c>
    </row>
    <row r="34" spans="1:6" ht="15.6" x14ac:dyDescent="0.3">
      <c r="A34" s="3" t="s">
        <v>116</v>
      </c>
      <c r="B34" s="13" t="s">
        <v>239</v>
      </c>
      <c r="C34" s="13" t="s">
        <v>245</v>
      </c>
      <c r="D34" s="13" t="s">
        <v>250</v>
      </c>
      <c r="E34" s="13" t="s">
        <v>367</v>
      </c>
      <c r="F34" s="13" t="s">
        <v>368</v>
      </c>
    </row>
    <row r="35" spans="1:6" ht="15.6" x14ac:dyDescent="0.3">
      <c r="A35" s="3" t="s">
        <v>32</v>
      </c>
      <c r="B35" s="13" t="s">
        <v>369</v>
      </c>
      <c r="C35" s="13" t="s">
        <v>302</v>
      </c>
      <c r="D35" s="13" t="s">
        <v>370</v>
      </c>
      <c r="E35" s="13" t="s">
        <v>371</v>
      </c>
      <c r="F35" s="13" t="s">
        <v>372</v>
      </c>
    </row>
    <row r="37" spans="1:6" x14ac:dyDescent="0.25">
      <c r="A37" t="s">
        <v>150</v>
      </c>
    </row>
    <row r="38" spans="1:6" x14ac:dyDescent="0.25">
      <c r="A38" t="s">
        <v>35</v>
      </c>
    </row>
    <row r="39" spans="1:6" x14ac:dyDescent="0.25">
      <c r="A39" t="s">
        <v>93</v>
      </c>
    </row>
    <row r="40" spans="1:6" x14ac:dyDescent="0.25">
      <c r="A40" t="s">
        <v>151</v>
      </c>
    </row>
    <row r="41" spans="1:6" x14ac:dyDescent="0.25">
      <c r="A41" t="s">
        <v>179</v>
      </c>
    </row>
    <row r="42" spans="1:6" x14ac:dyDescent="0.25">
      <c r="A42" t="s">
        <v>94</v>
      </c>
    </row>
    <row r="43" spans="1:6" x14ac:dyDescent="0.25">
      <c r="A43" t="s">
        <v>95</v>
      </c>
    </row>
    <row r="44" spans="1:6" x14ac:dyDescent="0.25">
      <c r="A44" t="s">
        <v>96</v>
      </c>
    </row>
    <row r="45" spans="1:6" x14ac:dyDescent="0.25">
      <c r="A45" t="s">
        <v>97</v>
      </c>
    </row>
    <row r="46" spans="1:6" x14ac:dyDescent="0.25">
      <c r="A46" t="s">
        <v>98</v>
      </c>
    </row>
    <row r="47" spans="1:6" x14ac:dyDescent="0.25">
      <c r="A47" t="s">
        <v>99</v>
      </c>
    </row>
    <row r="48" spans="1:6" x14ac:dyDescent="0.25">
      <c r="A48" t="s">
        <v>100</v>
      </c>
    </row>
    <row r="49" spans="1:1" x14ac:dyDescent="0.25">
      <c r="A49" t="s">
        <v>101</v>
      </c>
    </row>
    <row r="50" spans="1:1" x14ac:dyDescent="0.25">
      <c r="A50" t="s">
        <v>57</v>
      </c>
    </row>
    <row r="51" spans="1:1" x14ac:dyDescent="0.25">
      <c r="A51" t="s">
        <v>58</v>
      </c>
    </row>
    <row r="52" spans="1:1" x14ac:dyDescent="0.25">
      <c r="A52" t="s">
        <v>59</v>
      </c>
    </row>
    <row r="53" spans="1:1" x14ac:dyDescent="0.25">
      <c r="A53" t="s">
        <v>60</v>
      </c>
    </row>
    <row r="54" spans="1:1" x14ac:dyDescent="0.25">
      <c r="A54" t="s">
        <v>180</v>
      </c>
    </row>
  </sheetData>
  <pageMargins left="0.7" right="0.7" top="0.75" bottom="0.75" header="0.3" footer="0.3"/>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53"/>
  <sheetViews>
    <sheetView workbookViewId="0"/>
  </sheetViews>
  <sheetFormatPr defaultColWidth="10.90625" defaultRowHeight="15" x14ac:dyDescent="0.25"/>
  <cols>
    <col min="1" max="1" width="24.7265625" customWidth="1"/>
    <col min="2" max="6" width="14.7265625" customWidth="1"/>
  </cols>
  <sheetData>
    <row r="1" spans="1:6" ht="30" customHeight="1" x14ac:dyDescent="0.35">
      <c r="A1" s="1" t="s">
        <v>373</v>
      </c>
    </row>
    <row r="2" spans="1:6" x14ac:dyDescent="0.25">
      <c r="A2" t="s">
        <v>374</v>
      </c>
    </row>
    <row r="3" spans="1:6" ht="30" customHeight="1" x14ac:dyDescent="0.3">
      <c r="A3" s="3" t="s">
        <v>373</v>
      </c>
    </row>
    <row r="4" spans="1:6" ht="31.2" x14ac:dyDescent="0.3">
      <c r="A4" s="6" t="s">
        <v>155</v>
      </c>
      <c r="B4" s="5" t="s">
        <v>42</v>
      </c>
      <c r="C4" s="5" t="s">
        <v>43</v>
      </c>
      <c r="D4" s="5" t="s">
        <v>44</v>
      </c>
      <c r="E4" s="5" t="s">
        <v>45</v>
      </c>
      <c r="F4" s="5" t="s">
        <v>46</v>
      </c>
    </row>
    <row r="5" spans="1:6" x14ac:dyDescent="0.25">
      <c r="A5" t="s">
        <v>65</v>
      </c>
      <c r="B5" s="12" t="s">
        <v>376</v>
      </c>
      <c r="C5" s="12" t="s">
        <v>377</v>
      </c>
      <c r="D5" s="12" t="s">
        <v>378</v>
      </c>
      <c r="E5" s="12" t="s">
        <v>379</v>
      </c>
      <c r="F5" s="12" t="s">
        <v>380</v>
      </c>
    </row>
    <row r="6" spans="1:6" x14ac:dyDescent="0.25">
      <c r="A6" t="s">
        <v>66</v>
      </c>
      <c r="B6" s="12" t="s">
        <v>381</v>
      </c>
      <c r="C6" s="12" t="s">
        <v>382</v>
      </c>
      <c r="D6" s="12" t="s">
        <v>383</v>
      </c>
      <c r="E6" s="12" t="s">
        <v>383</v>
      </c>
      <c r="F6" s="12" t="s">
        <v>380</v>
      </c>
    </row>
    <row r="7" spans="1:6" x14ac:dyDescent="0.25">
      <c r="A7" t="s">
        <v>67</v>
      </c>
      <c r="B7" s="12" t="s">
        <v>270</v>
      </c>
      <c r="C7" s="12" t="s">
        <v>384</v>
      </c>
      <c r="D7" s="12" t="s">
        <v>385</v>
      </c>
      <c r="E7" s="12" t="s">
        <v>68</v>
      </c>
      <c r="F7" s="12" t="s">
        <v>68</v>
      </c>
    </row>
    <row r="8" spans="1:6" x14ac:dyDescent="0.25">
      <c r="A8" t="s">
        <v>69</v>
      </c>
      <c r="B8" s="12" t="s">
        <v>386</v>
      </c>
      <c r="C8" s="12" t="s">
        <v>332</v>
      </c>
      <c r="D8" s="12" t="s">
        <v>387</v>
      </c>
      <c r="E8" s="12" t="s">
        <v>388</v>
      </c>
      <c r="F8" s="12" t="s">
        <v>369</v>
      </c>
    </row>
    <row r="9" spans="1:6" x14ac:dyDescent="0.25">
      <c r="A9" t="s">
        <v>70</v>
      </c>
      <c r="B9" s="12" t="s">
        <v>68</v>
      </c>
      <c r="C9" s="12" t="s">
        <v>68</v>
      </c>
      <c r="D9" s="12" t="s">
        <v>68</v>
      </c>
      <c r="E9" s="12" t="s">
        <v>389</v>
      </c>
      <c r="F9" s="12" t="s">
        <v>390</v>
      </c>
    </row>
    <row r="10" spans="1:6" ht="15.6" x14ac:dyDescent="0.3">
      <c r="A10" s="3" t="s">
        <v>71</v>
      </c>
      <c r="B10" s="13" t="s">
        <v>391</v>
      </c>
      <c r="C10" s="13" t="s">
        <v>392</v>
      </c>
      <c r="D10" s="13" t="s">
        <v>393</v>
      </c>
      <c r="E10" s="13" t="s">
        <v>394</v>
      </c>
      <c r="F10" s="13" t="s">
        <v>395</v>
      </c>
    </row>
    <row r="11" spans="1:6" x14ac:dyDescent="0.25">
      <c r="A11" t="s">
        <v>72</v>
      </c>
      <c r="B11" s="12" t="s">
        <v>396</v>
      </c>
      <c r="C11" s="12" t="s">
        <v>397</v>
      </c>
      <c r="D11" s="12" t="s">
        <v>398</v>
      </c>
      <c r="E11" s="12" t="s">
        <v>399</v>
      </c>
      <c r="F11" s="12" t="s">
        <v>400</v>
      </c>
    </row>
    <row r="12" spans="1:6" x14ac:dyDescent="0.25">
      <c r="A12" t="s">
        <v>73</v>
      </c>
      <c r="B12" s="12" t="s">
        <v>306</v>
      </c>
      <c r="C12" s="12" t="s">
        <v>401</v>
      </c>
      <c r="D12" s="12" t="s">
        <v>402</v>
      </c>
      <c r="E12" s="12" t="s">
        <v>403</v>
      </c>
      <c r="F12" s="12" t="s">
        <v>404</v>
      </c>
    </row>
    <row r="13" spans="1:6" x14ac:dyDescent="0.25">
      <c r="A13" t="s">
        <v>74</v>
      </c>
      <c r="B13" s="12" t="s">
        <v>68</v>
      </c>
      <c r="C13" s="12" t="s">
        <v>156</v>
      </c>
      <c r="D13" s="12" t="s">
        <v>184</v>
      </c>
      <c r="E13" s="12" t="s">
        <v>405</v>
      </c>
      <c r="F13" s="12" t="s">
        <v>68</v>
      </c>
    </row>
    <row r="14" spans="1:6" ht="15.6" x14ac:dyDescent="0.3">
      <c r="A14" s="3" t="s">
        <v>75</v>
      </c>
      <c r="B14" s="13" t="s">
        <v>406</v>
      </c>
      <c r="C14" s="13" t="s">
        <v>407</v>
      </c>
      <c r="D14" s="13" t="s">
        <v>408</v>
      </c>
      <c r="E14" s="13" t="s">
        <v>409</v>
      </c>
      <c r="F14" s="13" t="s">
        <v>410</v>
      </c>
    </row>
    <row r="15" spans="1:6" x14ac:dyDescent="0.25">
      <c r="A15" t="s">
        <v>76</v>
      </c>
      <c r="B15" s="12" t="s">
        <v>68</v>
      </c>
      <c r="C15" s="12" t="s">
        <v>68</v>
      </c>
      <c r="D15" s="12" t="s">
        <v>68</v>
      </c>
      <c r="E15" s="12" t="s">
        <v>68</v>
      </c>
      <c r="F15" s="12" t="s">
        <v>68</v>
      </c>
    </row>
    <row r="16" spans="1:6" x14ac:dyDescent="0.25">
      <c r="A16" t="s">
        <v>77</v>
      </c>
      <c r="B16" s="12" t="s">
        <v>68</v>
      </c>
      <c r="C16" s="12" t="s">
        <v>68</v>
      </c>
      <c r="D16" s="12" t="s">
        <v>68</v>
      </c>
      <c r="E16" s="12" t="s">
        <v>68</v>
      </c>
      <c r="F16" s="12" t="s">
        <v>68</v>
      </c>
    </row>
    <row r="17" spans="1:6" x14ac:dyDescent="0.25">
      <c r="A17" t="s">
        <v>78</v>
      </c>
      <c r="B17" s="12" t="s">
        <v>68</v>
      </c>
      <c r="C17" s="12" t="s">
        <v>68</v>
      </c>
      <c r="D17" s="12" t="s">
        <v>68</v>
      </c>
      <c r="E17" s="12" t="s">
        <v>411</v>
      </c>
      <c r="F17" s="12" t="s">
        <v>412</v>
      </c>
    </row>
    <row r="18" spans="1:6" x14ac:dyDescent="0.25">
      <c r="A18" t="s">
        <v>79</v>
      </c>
      <c r="B18" s="12" t="s">
        <v>332</v>
      </c>
      <c r="C18" s="12" t="s">
        <v>349</v>
      </c>
      <c r="D18" s="12" t="s">
        <v>413</v>
      </c>
      <c r="E18" s="12" t="s">
        <v>414</v>
      </c>
      <c r="F18" s="12" t="s">
        <v>415</v>
      </c>
    </row>
    <row r="19" spans="1:6" x14ac:dyDescent="0.25">
      <c r="A19" t="s">
        <v>80</v>
      </c>
      <c r="B19" s="12" t="s">
        <v>416</v>
      </c>
      <c r="C19" s="12" t="s">
        <v>417</v>
      </c>
      <c r="D19" s="12" t="s">
        <v>418</v>
      </c>
      <c r="E19" s="12" t="s">
        <v>419</v>
      </c>
      <c r="F19" s="12" t="s">
        <v>420</v>
      </c>
    </row>
    <row r="20" spans="1:6" x14ac:dyDescent="0.25">
      <c r="A20" t="s">
        <v>81</v>
      </c>
      <c r="B20" s="12" t="s">
        <v>68</v>
      </c>
      <c r="C20" s="12" t="s">
        <v>68</v>
      </c>
      <c r="D20" s="12" t="s">
        <v>421</v>
      </c>
      <c r="E20" s="12" t="s">
        <v>422</v>
      </c>
      <c r="F20" s="12" t="s">
        <v>423</v>
      </c>
    </row>
    <row r="21" spans="1:6" ht="15.6" x14ac:dyDescent="0.3">
      <c r="A21" s="3" t="s">
        <v>82</v>
      </c>
      <c r="B21" s="13" t="s">
        <v>424</v>
      </c>
      <c r="C21" s="13" t="s">
        <v>383</v>
      </c>
      <c r="D21" s="13" t="s">
        <v>425</v>
      </c>
      <c r="E21" s="13" t="s">
        <v>426</v>
      </c>
      <c r="F21" s="13" t="s">
        <v>427</v>
      </c>
    </row>
    <row r="22" spans="1:6" x14ac:dyDescent="0.25">
      <c r="A22" t="s">
        <v>83</v>
      </c>
      <c r="B22" s="12" t="s">
        <v>428</v>
      </c>
      <c r="C22" s="12" t="s">
        <v>429</v>
      </c>
      <c r="D22" s="12" t="s">
        <v>430</v>
      </c>
      <c r="E22" s="12" t="s">
        <v>431</v>
      </c>
      <c r="F22" s="12" t="s">
        <v>432</v>
      </c>
    </row>
    <row r="23" spans="1:6" x14ac:dyDescent="0.25">
      <c r="A23" t="s">
        <v>84</v>
      </c>
      <c r="B23" s="12" t="s">
        <v>433</v>
      </c>
      <c r="C23" s="12" t="s">
        <v>434</v>
      </c>
      <c r="D23" s="12" t="s">
        <v>435</v>
      </c>
      <c r="E23" s="12" t="s">
        <v>436</v>
      </c>
      <c r="F23" s="12" t="s">
        <v>437</v>
      </c>
    </row>
    <row r="24" spans="1:6" x14ac:dyDescent="0.25">
      <c r="A24" t="s">
        <v>85</v>
      </c>
      <c r="B24" s="12" t="s">
        <v>68</v>
      </c>
      <c r="C24" s="12" t="s">
        <v>68</v>
      </c>
      <c r="D24" s="12" t="s">
        <v>68</v>
      </c>
      <c r="E24" s="12" t="s">
        <v>68</v>
      </c>
      <c r="F24" s="12" t="s">
        <v>68</v>
      </c>
    </row>
    <row r="25" spans="1:6" x14ac:dyDescent="0.25">
      <c r="A25" t="s">
        <v>86</v>
      </c>
      <c r="B25" s="12" t="s">
        <v>68</v>
      </c>
      <c r="C25" s="12" t="s">
        <v>68</v>
      </c>
      <c r="D25" s="12" t="s">
        <v>68</v>
      </c>
      <c r="E25" s="12" t="s">
        <v>68</v>
      </c>
      <c r="F25" s="12" t="s">
        <v>68</v>
      </c>
    </row>
    <row r="26" spans="1:6" ht="15.6" x14ac:dyDescent="0.3">
      <c r="A26" s="3" t="s">
        <v>87</v>
      </c>
      <c r="B26" s="13" t="s">
        <v>390</v>
      </c>
      <c r="C26" s="13" t="s">
        <v>436</v>
      </c>
      <c r="D26" s="13" t="s">
        <v>438</v>
      </c>
      <c r="E26" s="13" t="s">
        <v>439</v>
      </c>
      <c r="F26" s="13" t="s">
        <v>440</v>
      </c>
    </row>
    <row r="27" spans="1:6" x14ac:dyDescent="0.25">
      <c r="A27" t="s">
        <v>88</v>
      </c>
      <c r="B27" s="12" t="s">
        <v>441</v>
      </c>
      <c r="C27" s="12" t="s">
        <v>442</v>
      </c>
      <c r="D27" s="12" t="s">
        <v>443</v>
      </c>
      <c r="E27" s="12" t="s">
        <v>444</v>
      </c>
      <c r="F27" s="12" t="s">
        <v>445</v>
      </c>
    </row>
    <row r="28" spans="1:6" x14ac:dyDescent="0.25">
      <c r="A28" t="s">
        <v>89</v>
      </c>
      <c r="B28" s="12" t="s">
        <v>446</v>
      </c>
      <c r="C28" s="12" t="s">
        <v>327</v>
      </c>
      <c r="D28" s="12" t="s">
        <v>447</v>
      </c>
      <c r="E28" s="12" t="s">
        <v>448</v>
      </c>
      <c r="F28" s="12" t="s">
        <v>449</v>
      </c>
    </row>
    <row r="29" spans="1:6" x14ac:dyDescent="0.25">
      <c r="A29" t="s">
        <v>90</v>
      </c>
      <c r="B29" s="12" t="s">
        <v>358</v>
      </c>
      <c r="C29" s="12" t="s">
        <v>450</v>
      </c>
      <c r="D29" s="12" t="s">
        <v>262</v>
      </c>
      <c r="E29" s="12" t="s">
        <v>250</v>
      </c>
      <c r="F29" s="12" t="s">
        <v>223</v>
      </c>
    </row>
    <row r="30" spans="1:6" x14ac:dyDescent="0.25">
      <c r="A30" t="s">
        <v>91</v>
      </c>
      <c r="B30" s="12" t="s">
        <v>68</v>
      </c>
      <c r="C30" s="12" t="s">
        <v>68</v>
      </c>
      <c r="D30" s="12" t="s">
        <v>68</v>
      </c>
      <c r="E30" s="12" t="s">
        <v>451</v>
      </c>
      <c r="F30" s="12" t="s">
        <v>452</v>
      </c>
    </row>
    <row r="31" spans="1:6" ht="15.6" x14ac:dyDescent="0.3">
      <c r="A31" s="3" t="s">
        <v>92</v>
      </c>
      <c r="B31" s="13" t="s">
        <v>453</v>
      </c>
      <c r="C31" s="13" t="s">
        <v>454</v>
      </c>
      <c r="D31" s="13" t="s">
        <v>455</v>
      </c>
      <c r="E31" s="13" t="s">
        <v>456</v>
      </c>
      <c r="F31" s="13" t="s">
        <v>457</v>
      </c>
    </row>
    <row r="32" spans="1:6" ht="15.6" x14ac:dyDescent="0.3">
      <c r="A32" s="3" t="s">
        <v>115</v>
      </c>
      <c r="B32" s="13" t="s">
        <v>458</v>
      </c>
      <c r="C32" s="13" t="s">
        <v>459</v>
      </c>
      <c r="D32" s="13" t="s">
        <v>460</v>
      </c>
      <c r="E32" s="13" t="s">
        <v>461</v>
      </c>
      <c r="F32" s="13" t="s">
        <v>462</v>
      </c>
    </row>
    <row r="33" spans="1:6" ht="15.6" x14ac:dyDescent="0.3">
      <c r="A33" s="3" t="s">
        <v>149</v>
      </c>
      <c r="B33" s="13" t="s">
        <v>463</v>
      </c>
      <c r="C33" s="13" t="s">
        <v>344</v>
      </c>
      <c r="D33" s="13" t="s">
        <v>464</v>
      </c>
      <c r="E33" s="13" t="s">
        <v>465</v>
      </c>
      <c r="F33" s="13" t="s">
        <v>68</v>
      </c>
    </row>
    <row r="34" spans="1:6" ht="15.6" x14ac:dyDescent="0.3">
      <c r="A34" s="3" t="s">
        <v>116</v>
      </c>
      <c r="B34" s="13" t="s">
        <v>358</v>
      </c>
      <c r="C34" s="13" t="s">
        <v>466</v>
      </c>
      <c r="D34" s="13" t="s">
        <v>467</v>
      </c>
      <c r="E34" s="13" t="s">
        <v>468</v>
      </c>
      <c r="F34" s="13" t="s">
        <v>469</v>
      </c>
    </row>
    <row r="35" spans="1:6" ht="15.6" x14ac:dyDescent="0.3">
      <c r="A35" s="3" t="s">
        <v>32</v>
      </c>
      <c r="B35" s="13" t="s">
        <v>389</v>
      </c>
      <c r="C35" s="13" t="s">
        <v>470</v>
      </c>
      <c r="D35" s="13" t="s">
        <v>471</v>
      </c>
      <c r="E35" s="13" t="s">
        <v>472</v>
      </c>
      <c r="F35" s="13" t="s">
        <v>473</v>
      </c>
    </row>
    <row r="37" spans="1:6" x14ac:dyDescent="0.25">
      <c r="A37" t="s">
        <v>150</v>
      </c>
    </row>
    <row r="38" spans="1:6" x14ac:dyDescent="0.25">
      <c r="A38" t="s">
        <v>35</v>
      </c>
    </row>
    <row r="39" spans="1:6" x14ac:dyDescent="0.25">
      <c r="A39" t="s">
        <v>93</v>
      </c>
    </row>
    <row r="40" spans="1:6" x14ac:dyDescent="0.25">
      <c r="A40" t="s">
        <v>151</v>
      </c>
    </row>
    <row r="41" spans="1:6" x14ac:dyDescent="0.25">
      <c r="A41" t="s">
        <v>179</v>
      </c>
    </row>
    <row r="42" spans="1:6" x14ac:dyDescent="0.25">
      <c r="A42" t="s">
        <v>94</v>
      </c>
    </row>
    <row r="43" spans="1:6" x14ac:dyDescent="0.25">
      <c r="A43" t="s">
        <v>95</v>
      </c>
    </row>
    <row r="44" spans="1:6" x14ac:dyDescent="0.25">
      <c r="A44" t="s">
        <v>96</v>
      </c>
    </row>
    <row r="45" spans="1:6" x14ac:dyDescent="0.25">
      <c r="A45" t="s">
        <v>97</v>
      </c>
    </row>
    <row r="46" spans="1:6" x14ac:dyDescent="0.25">
      <c r="A46" t="s">
        <v>98</v>
      </c>
    </row>
    <row r="47" spans="1:6" x14ac:dyDescent="0.25">
      <c r="A47" t="s">
        <v>99</v>
      </c>
    </row>
    <row r="48" spans="1:6" x14ac:dyDescent="0.25">
      <c r="A48" t="s">
        <v>100</v>
      </c>
    </row>
    <row r="49" spans="1:1" x14ac:dyDescent="0.25">
      <c r="A49" t="s">
        <v>101</v>
      </c>
    </row>
    <row r="50" spans="1:1" x14ac:dyDescent="0.25">
      <c r="A50" t="s">
        <v>57</v>
      </c>
    </row>
    <row r="51" spans="1:1" x14ac:dyDescent="0.25">
      <c r="A51" t="s">
        <v>58</v>
      </c>
    </row>
    <row r="52" spans="1:1" x14ac:dyDescent="0.25">
      <c r="A52" t="s">
        <v>59</v>
      </c>
    </row>
    <row r="53" spans="1:1" x14ac:dyDescent="0.25">
      <c r="A53" t="s">
        <v>60</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1"/>
  <sheetViews>
    <sheetView workbookViewId="0"/>
  </sheetViews>
  <sheetFormatPr defaultColWidth="10.90625" defaultRowHeight="15" x14ac:dyDescent="0.25"/>
  <cols>
    <col min="1" max="1" width="114.7265625" customWidth="1"/>
  </cols>
  <sheetData>
    <row r="1" spans="1:1" ht="19.2" x14ac:dyDescent="0.35">
      <c r="A1" s="1" t="s">
        <v>0</v>
      </c>
    </row>
    <row r="2" spans="1:1" ht="30" customHeight="1" x14ac:dyDescent="0.3">
      <c r="A2" s="3" t="s">
        <v>9</v>
      </c>
    </row>
    <row r="3" spans="1:1" ht="30" customHeight="1" x14ac:dyDescent="0.3">
      <c r="A3" s="3" t="s">
        <v>12</v>
      </c>
    </row>
    <row r="4" spans="1:1" x14ac:dyDescent="0.25">
      <c r="A4" s="9" t="str">
        <f>HYPERLINK("#'Table 1'!A3", "Table 1a: PhoneFirst")</f>
        <v>Table 1a: PhoneFirst</v>
      </c>
    </row>
    <row r="5" spans="1:1" x14ac:dyDescent="0.25">
      <c r="A5" s="9" t="str">
        <f>HYPERLINK("#'Table 1'!A12", "Table 1b: Referral to ED")</f>
        <v>Table 1b: Referral to ED</v>
      </c>
    </row>
    <row r="6" spans="1:1" ht="30" customHeight="1" x14ac:dyDescent="0.3">
      <c r="A6" s="3" t="s">
        <v>40</v>
      </c>
    </row>
    <row r="7" spans="1:1" x14ac:dyDescent="0.25">
      <c r="A7" s="9" t="str">
        <f>HYPERLINK("#'Table 2'!A3", "Table 2: Total Attendances at Emergency Care Departments (2021/22 to 2025/26)")</f>
        <v>Table 2: Total Attendances at Emergency Care Departments (2021/22 to 2025/26)</v>
      </c>
    </row>
    <row r="8" spans="1:1" ht="30" customHeight="1" x14ac:dyDescent="0.3">
      <c r="A8" s="3" t="s">
        <v>63</v>
      </c>
    </row>
    <row r="9" spans="1:1" x14ac:dyDescent="0.25">
      <c r="A9" s="9" t="str">
        <f>HYPERLINK("#'Table 3'!A3", "Table 3: Total Attendances at Emergency Care Departments by HSC Trust / Hospital (2021/22 to 2025/26)")</f>
        <v>Table 3: Total Attendances at Emergency Care Departments by HSC Trust / Hospital (2021/22 to 2025/26)</v>
      </c>
    </row>
    <row r="10" spans="1:1" ht="30" customHeight="1" x14ac:dyDescent="0.3">
      <c r="A10" s="3" t="s">
        <v>104</v>
      </c>
    </row>
    <row r="11" spans="1:1" x14ac:dyDescent="0.25">
      <c r="A11" s="9" t="str">
        <f>HYPERLINK("#'Table 4'!A3", "Table 4: Attendances at Emergency Care Departments by HSC Trust / Hospital (2025/26)")</f>
        <v>Table 4: Attendances at Emergency Care Departments by HSC Trust / Hospital (2025/26)</v>
      </c>
    </row>
    <row r="12" spans="1:1" ht="30" customHeight="1" x14ac:dyDescent="0.3">
      <c r="A12" s="3" t="s">
        <v>113</v>
      </c>
    </row>
    <row r="13" spans="1:1" x14ac:dyDescent="0.25">
      <c r="A13" s="9" t="str">
        <f>HYPERLINK("#'Table 5'!A3", "Table 5: Total Attendances at Emergency Care Departments by Department Type (2025/26)")</f>
        <v>Table 5: Total Attendances at Emergency Care Departments by Department Type (2025/26)</v>
      </c>
    </row>
    <row r="14" spans="1:1" ht="30" customHeight="1" x14ac:dyDescent="0.3">
      <c r="A14" s="3" t="s">
        <v>119</v>
      </c>
    </row>
    <row r="15" spans="1:1" x14ac:dyDescent="0.25">
      <c r="A15" s="9" t="str">
        <f>HYPERLINK("#'Table 6'!A3", "Table 6: Waiting Times of New and Unplanned Review Attendances at Emergency Care Departments (2021/22 to 2025/26)")</f>
        <v>Table 6: Waiting Times of New and Unplanned Review Attendances at Emergency Care Departments (2021/22 to 2025/26)</v>
      </c>
    </row>
    <row r="16" spans="1:1" ht="30" customHeight="1" x14ac:dyDescent="0.3">
      <c r="A16" s="3" t="s">
        <v>131</v>
      </c>
    </row>
    <row r="17" spans="1:1" x14ac:dyDescent="0.25">
      <c r="A17" s="9" t="str">
        <f>HYPERLINK("#'Table 7'!A3", "Table 7: Waiting Times of New and Unplanned Review Attendances at Emergency Care Departments by Department Type (2025/26)")</f>
        <v>Table 7: Waiting Times of New and Unplanned Review Attendances at Emergency Care Departments by Department Type (2025/26)</v>
      </c>
    </row>
    <row r="18" spans="1:1" ht="30" customHeight="1" x14ac:dyDescent="0.3">
      <c r="A18" s="3" t="s">
        <v>135</v>
      </c>
    </row>
    <row r="19" spans="1:1" x14ac:dyDescent="0.25">
      <c r="A19" s="9" t="str">
        <f>HYPERLINK("#'Table 8'!A3", "Table 8: Attendances at Emergency Care Departments by HSC Trust / Hospital (2025/26)")</f>
        <v>Table 8: Attendances at Emergency Care Departments by HSC Trust / Hospital (2025/26)</v>
      </c>
    </row>
    <row r="20" spans="1:1" ht="30" customHeight="1" x14ac:dyDescent="0.3">
      <c r="A20" s="3" t="s">
        <v>139</v>
      </c>
    </row>
    <row r="21" spans="1:1" x14ac:dyDescent="0.25">
      <c r="A21" s="9" t="str">
        <f>HYPERLINK("#'Table 9'!A3", "Table 9: New &amp; Unplanned Review Attendances by HSC Trust / Hospital (2021/22 to 2025/26)")</f>
        <v>Table 9: New &amp; Unplanned Review Attendances by HSC Trust / Hospital (2021/22 to 2025/26)</v>
      </c>
    </row>
    <row r="22" spans="1:1" ht="30" customHeight="1" x14ac:dyDescent="0.3">
      <c r="A22" s="3" t="s">
        <v>142</v>
      </c>
    </row>
    <row r="23" spans="1:1" x14ac:dyDescent="0.25">
      <c r="A23" s="9" t="str">
        <f>HYPERLINK("#'Table 10'!A3", "Table 10: New &amp; Unplanned Review Attendances seen within 4 hours by HSC Trust / Hospital (2021/22 to 2025/26)")</f>
        <v>Table 10: New &amp; Unplanned Review Attendances seen within 4 hours by HSC Trust / Hospital (2021/22 to 2025/26)</v>
      </c>
    </row>
    <row r="24" spans="1:1" ht="30" customHeight="1" x14ac:dyDescent="0.3">
      <c r="A24" s="3" t="s">
        <v>145</v>
      </c>
    </row>
    <row r="25" spans="1:1" x14ac:dyDescent="0.25">
      <c r="A25" s="9" t="str">
        <f>HYPERLINK("#'Table 11'!A3", "Table 11: New &amp; Unplanned Review Attendances waiting over 12 hours by HSC Trust / Hospital (2021/22 to 2025/26)")</f>
        <v>Table 11: New &amp; Unplanned Review Attendances waiting over 12 hours by HSC Trust / Hospital (2021/22 to 2025/26)</v>
      </c>
    </row>
    <row r="26" spans="1:1" ht="30" customHeight="1" x14ac:dyDescent="0.3">
      <c r="A26" s="3" t="s">
        <v>148</v>
      </c>
    </row>
    <row r="27" spans="1:1" x14ac:dyDescent="0.25">
      <c r="A27" s="9" t="str">
        <f>HYPERLINK("#'Table 12'!A3", "Table 12: Percentage of New and Unplanned Review Attendances Commencing Treatment within 2 hours of Triage (2021/22 to 2025/26)")</f>
        <v>Table 12: Percentage of New and Unplanned Review Attendances Commencing Treatment within 2 hours of Triage (2021/22 to 2025/26)</v>
      </c>
    </row>
    <row r="28" spans="1:1" ht="30" customHeight="1" x14ac:dyDescent="0.3">
      <c r="A28" s="3" t="s">
        <v>154</v>
      </c>
    </row>
    <row r="29" spans="1:1" x14ac:dyDescent="0.25">
      <c r="A29" s="9" t="str">
        <f>HYPERLINK("#'Table 13'!A3", "Table 13: Median Waiting Time from Arrival to Triage (2021/22 to 2025/26)")</f>
        <v>Table 13: Median Waiting Time from Arrival to Triage (2021/22 to 2025/26)</v>
      </c>
    </row>
    <row r="30" spans="1:1" ht="30" customHeight="1" x14ac:dyDescent="0.3">
      <c r="A30" s="3" t="s">
        <v>183</v>
      </c>
    </row>
    <row r="31" spans="1:1" x14ac:dyDescent="0.25">
      <c r="A31" s="9" t="str">
        <f>HYPERLINK("#'Table 14'!A3", "Table 14: 95th Percentile Waiting Time from Arrival to Triage (2021/22 to 2025/26)")</f>
        <v>Table 14: 95th Percentile Waiting Time from Arrival to Triage (2021/22 to 2025/26)</v>
      </c>
    </row>
    <row r="32" spans="1:1" ht="30" customHeight="1" x14ac:dyDescent="0.3">
      <c r="A32" s="3" t="s">
        <v>249</v>
      </c>
    </row>
    <row r="33" spans="1:1" x14ac:dyDescent="0.25">
      <c r="A33" s="9" t="str">
        <f>HYPERLINK("#'Table 15'!A3", "Table 15: Median Waiting Time from Triage to Start of Treatment (2021/22 to 2025/26)")</f>
        <v>Table 15: Median Waiting Time from Triage to Start of Treatment (2021/22 to 2025/26)</v>
      </c>
    </row>
    <row r="34" spans="1:1" ht="30" customHeight="1" x14ac:dyDescent="0.3">
      <c r="A34" s="3" t="s">
        <v>284</v>
      </c>
    </row>
    <row r="35" spans="1:1" x14ac:dyDescent="0.25">
      <c r="A35" s="9" t="str">
        <f>HYPERLINK("#'Table 16'!A3", "Table 16: 95th Percentile Waiting Time from Triage to Start of Treatment (2021/22 to 2025/26)")</f>
        <v>Table 16: 95th Percentile Waiting Time from Triage to Start of Treatment (2021/22 to 2025/26)</v>
      </c>
    </row>
    <row r="36" spans="1:1" ht="30" customHeight="1" x14ac:dyDescent="0.3">
      <c r="A36" s="3" t="s">
        <v>375</v>
      </c>
    </row>
    <row r="37" spans="1:1" x14ac:dyDescent="0.25">
      <c r="A37" s="9" t="str">
        <f>HYPERLINK("#'Table 17'!A3", "Table 17: Median Time Spent in ED by those Admitted to Hospital (2021/22 to 2025/26)")</f>
        <v>Table 17: Median Time Spent in ED by those Admitted to Hospital (2021/22 to 2025/26)</v>
      </c>
    </row>
    <row r="38" spans="1:1" ht="30" customHeight="1" x14ac:dyDescent="0.3">
      <c r="A38" s="3" t="s">
        <v>476</v>
      </c>
    </row>
    <row r="39" spans="1:1" x14ac:dyDescent="0.25">
      <c r="A39" s="9" t="str">
        <f>HYPERLINK("#'Table 18'!A3", "Table 18: 95th Percentile Time Spent in ED by those Admitted to Hospital (2021/22 to 2025/26)")</f>
        <v>Table 18: 95th Percentile Time Spent in ED by those Admitted to Hospital (2021/22 to 2025/26)</v>
      </c>
    </row>
    <row r="40" spans="1:1" ht="30" customHeight="1" x14ac:dyDescent="0.3">
      <c r="A40" s="3" t="s">
        <v>586</v>
      </c>
    </row>
    <row r="41" spans="1:1" x14ac:dyDescent="0.25">
      <c r="A41" s="9" t="str">
        <f>HYPERLINK("#'Table 19'!A3", "Table 19: Median Time Spent in ED by those Not-Admitted (2021/22 to 2025/26)")</f>
        <v>Table 19: Median Time Spent in ED by those Not-Admitted (2021/22 to 2025/26)</v>
      </c>
    </row>
    <row r="42" spans="1:1" ht="30" customHeight="1" x14ac:dyDescent="0.3">
      <c r="A42" s="3" t="s">
        <v>650</v>
      </c>
    </row>
    <row r="43" spans="1:1" x14ac:dyDescent="0.25">
      <c r="A43" s="9" t="str">
        <f>HYPERLINK("#'Table 20'!A3", "Table 20: 95th Percentile Spent in ED by those Not-Admitted (2021/22 to 2025/26)")</f>
        <v>Table 20: 95th Percentile Spent in ED by those Not-Admitted (2021/22 to 2025/26)</v>
      </c>
    </row>
    <row r="44" spans="1:1" ht="30" customHeight="1" x14ac:dyDescent="0.3">
      <c r="A44" s="3" t="s">
        <v>731</v>
      </c>
    </row>
    <row r="45" spans="1:1" x14ac:dyDescent="0.25">
      <c r="A45" s="9" t="str">
        <f>HYPERLINK("#'Table 21'!A3", "Table 21: Percentage of Attendances Referred by a GP (2021/22 to 2025/26)")</f>
        <v>Table 21: Percentage of Attendances Referred by a GP (2021/22 to 2025/26)</v>
      </c>
    </row>
    <row r="46" spans="1:1" ht="30" customHeight="1" x14ac:dyDescent="0.3">
      <c r="A46" s="3" t="s">
        <v>735</v>
      </c>
    </row>
    <row r="47" spans="1:1" x14ac:dyDescent="0.25">
      <c r="A47" s="9" t="str">
        <f>HYPERLINK("#'Table 22'!A3", "Table 22: Percentage of Attendances Who Left before Treatment was Complete (2021/22 to 2025/26)")</f>
        <v>Table 22: Percentage of Attendances Who Left before Treatment was Complete (2021/22 to 2025/26)</v>
      </c>
    </row>
    <row r="48" spans="1:1" ht="30" customHeight="1" x14ac:dyDescent="0.3">
      <c r="A48" s="3" t="s">
        <v>738</v>
      </c>
    </row>
    <row r="49" spans="1:1" x14ac:dyDescent="0.25">
      <c r="A49" s="9" t="str">
        <f>HYPERLINK("#'Table 23'!A3", "Table 23: Percentage of Attendances Who Re-attended within 7 Days (2021/22 to 2025/26)")</f>
        <v>Table 23: Percentage of Attendances Who Re-attended within 7 Days (2021/22 to 2025/26)</v>
      </c>
    </row>
    <row r="50" spans="1:1" ht="30" customHeight="1" x14ac:dyDescent="0.3">
      <c r="A50" s="3" t="s">
        <v>741</v>
      </c>
    </row>
    <row r="51" spans="1:1" x14ac:dyDescent="0.25">
      <c r="A51" s="9" t="str">
        <f>HYPERLINK("#'Table 24'!A3", "Table 24: Total Number of Emergency Calls (2021/22 to 2025/26)")</f>
        <v>Table 24: Total Number of Emergency Calls (2021/22 to 2025/26)</v>
      </c>
    </row>
    <row r="52" spans="1:1" ht="30" customHeight="1" x14ac:dyDescent="0.3">
      <c r="A52" s="3" t="s">
        <v>748</v>
      </c>
    </row>
    <row r="53" spans="1:1" x14ac:dyDescent="0.25">
      <c r="A53" s="9" t="str">
        <f>HYPERLINK("#'Table 25'!A3", "Table 25: Total Number of Emergency Calls, by HSC Trust (2025/26)")</f>
        <v>Table 25: Total Number of Emergency Calls, by HSC Trust (2025/26)</v>
      </c>
    </row>
    <row r="54" spans="1:1" ht="30" customHeight="1" x14ac:dyDescent="0.3">
      <c r="A54" s="3" t="s">
        <v>752</v>
      </c>
    </row>
    <row r="55" spans="1:1" x14ac:dyDescent="0.25">
      <c r="A55" s="9" t="str">
        <f>HYPERLINK("#'Table 26'!A3", "Table 26: Total Number of Incidents, by HSC Trust (2025/26)")</f>
        <v>Table 26: Total Number of Incidents, by HSC Trust (2025/26)</v>
      </c>
    </row>
    <row r="56" spans="1:1" ht="30" customHeight="1" x14ac:dyDescent="0.3">
      <c r="A56" s="3" t="s">
        <v>755</v>
      </c>
    </row>
    <row r="57" spans="1:1" x14ac:dyDescent="0.25">
      <c r="A57" s="9" t="str">
        <f>HYPERLINK("#'Table 27'!A3", "Table 27: Mean Waiting Times, by HSC Trust and Call Category (2025/26)")</f>
        <v>Table 27: Mean Waiting Times, by HSC Trust and Call Category (2025/26)</v>
      </c>
    </row>
    <row r="58" spans="1:1" ht="30" customHeight="1" x14ac:dyDescent="0.3">
      <c r="A58" s="3" t="s">
        <v>1092</v>
      </c>
    </row>
    <row r="59" spans="1:1" x14ac:dyDescent="0.25">
      <c r="A59" s="9" t="str">
        <f>HYPERLINK("#'Table 28'!A3", "Table 28: 90th Percentile Waiting Times, by HSC Trust and Call Category (2025/26)")</f>
        <v>Table 28: 90th Percentile Waiting Times, by HSC Trust and Call Category (2025/26)</v>
      </c>
    </row>
    <row r="60" spans="1:1" ht="30" customHeight="1" x14ac:dyDescent="0.3">
      <c r="A60" s="3" t="s">
        <v>1399</v>
      </c>
    </row>
    <row r="61" spans="1:1" x14ac:dyDescent="0.25">
      <c r="A61" s="9" t="str">
        <f>HYPERLINK("#'Table 29'!A3", "Table 29: Response Times, by HSC Trust and Call Category (2025/26)")</f>
        <v>Table 29: Response Times, by HSC Trust and Call Category (2025/26)</v>
      </c>
    </row>
  </sheetData>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53"/>
  <sheetViews>
    <sheetView workbookViewId="0"/>
  </sheetViews>
  <sheetFormatPr defaultColWidth="10.90625" defaultRowHeight="15" x14ac:dyDescent="0.25"/>
  <cols>
    <col min="1" max="1" width="24.7265625" customWidth="1"/>
    <col min="2" max="6" width="14.7265625" customWidth="1"/>
  </cols>
  <sheetData>
    <row r="1" spans="1:6" ht="30" customHeight="1" x14ac:dyDescent="0.35">
      <c r="A1" s="1" t="s">
        <v>474</v>
      </c>
    </row>
    <row r="2" spans="1:6" x14ac:dyDescent="0.25">
      <c r="A2" t="s">
        <v>475</v>
      </c>
    </row>
    <row r="3" spans="1:6" ht="30" customHeight="1" x14ac:dyDescent="0.3">
      <c r="A3" s="3" t="s">
        <v>474</v>
      </c>
    </row>
    <row r="4" spans="1:6" ht="31.2" x14ac:dyDescent="0.3">
      <c r="A4" s="6" t="s">
        <v>155</v>
      </c>
      <c r="B4" s="5" t="s">
        <v>42</v>
      </c>
      <c r="C4" s="5" t="s">
        <v>43</v>
      </c>
      <c r="D4" s="5" t="s">
        <v>44</v>
      </c>
      <c r="E4" s="5" t="s">
        <v>45</v>
      </c>
      <c r="F4" s="5" t="s">
        <v>46</v>
      </c>
    </row>
    <row r="5" spans="1:6" x14ac:dyDescent="0.25">
      <c r="A5" t="s">
        <v>65</v>
      </c>
      <c r="B5" s="12" t="s">
        <v>477</v>
      </c>
      <c r="C5" s="12" t="s">
        <v>478</v>
      </c>
      <c r="D5" s="12" t="s">
        <v>479</v>
      </c>
      <c r="E5" s="12" t="s">
        <v>480</v>
      </c>
      <c r="F5" s="12" t="s">
        <v>481</v>
      </c>
    </row>
    <row r="6" spans="1:6" x14ac:dyDescent="0.25">
      <c r="A6" t="s">
        <v>66</v>
      </c>
      <c r="B6" s="12" t="s">
        <v>482</v>
      </c>
      <c r="C6" s="12" t="s">
        <v>483</v>
      </c>
      <c r="D6" s="12" t="s">
        <v>484</v>
      </c>
      <c r="E6" s="12" t="s">
        <v>485</v>
      </c>
      <c r="F6" s="12" t="s">
        <v>486</v>
      </c>
    </row>
    <row r="7" spans="1:6" x14ac:dyDescent="0.25">
      <c r="A7" t="s">
        <v>67</v>
      </c>
      <c r="B7" s="12" t="s">
        <v>487</v>
      </c>
      <c r="C7" s="12" t="s">
        <v>488</v>
      </c>
      <c r="D7" s="12" t="s">
        <v>347</v>
      </c>
      <c r="E7" s="12" t="s">
        <v>68</v>
      </c>
      <c r="F7" s="12" t="s">
        <v>68</v>
      </c>
    </row>
    <row r="8" spans="1:6" x14ac:dyDescent="0.25">
      <c r="A8" t="s">
        <v>69</v>
      </c>
      <c r="B8" s="12" t="s">
        <v>489</v>
      </c>
      <c r="C8" s="12" t="s">
        <v>490</v>
      </c>
      <c r="D8" s="12" t="s">
        <v>448</v>
      </c>
      <c r="E8" s="12" t="s">
        <v>491</v>
      </c>
      <c r="F8" s="12" t="s">
        <v>492</v>
      </c>
    </row>
    <row r="9" spans="1:6" x14ac:dyDescent="0.25">
      <c r="A9" t="s">
        <v>70</v>
      </c>
      <c r="B9" s="12" t="s">
        <v>68</v>
      </c>
      <c r="C9" s="12" t="s">
        <v>68</v>
      </c>
      <c r="D9" s="12" t="s">
        <v>68</v>
      </c>
      <c r="E9" s="12" t="s">
        <v>493</v>
      </c>
      <c r="F9" s="12" t="s">
        <v>494</v>
      </c>
    </row>
    <row r="10" spans="1:6" ht="15.6" x14ac:dyDescent="0.3">
      <c r="A10" s="3" t="s">
        <v>71</v>
      </c>
      <c r="B10" s="13" t="s">
        <v>495</v>
      </c>
      <c r="C10" s="13" t="s">
        <v>496</v>
      </c>
      <c r="D10" s="13" t="s">
        <v>497</v>
      </c>
      <c r="E10" s="13" t="s">
        <v>498</v>
      </c>
      <c r="F10" s="13" t="s">
        <v>499</v>
      </c>
    </row>
    <row r="11" spans="1:6" x14ac:dyDescent="0.25">
      <c r="A11" t="s">
        <v>72</v>
      </c>
      <c r="B11" s="12" t="s">
        <v>500</v>
      </c>
      <c r="C11" s="12" t="s">
        <v>501</v>
      </c>
      <c r="D11" s="12" t="s">
        <v>502</v>
      </c>
      <c r="E11" s="12" t="s">
        <v>503</v>
      </c>
      <c r="F11" s="12" t="s">
        <v>504</v>
      </c>
    </row>
    <row r="12" spans="1:6" x14ac:dyDescent="0.25">
      <c r="A12" t="s">
        <v>73</v>
      </c>
      <c r="B12" s="12" t="s">
        <v>505</v>
      </c>
      <c r="C12" s="12" t="s">
        <v>506</v>
      </c>
      <c r="D12" s="12" t="s">
        <v>507</v>
      </c>
      <c r="E12" s="12" t="s">
        <v>508</v>
      </c>
      <c r="F12" s="12" t="s">
        <v>509</v>
      </c>
    </row>
    <row r="13" spans="1:6" x14ac:dyDescent="0.25">
      <c r="A13" t="s">
        <v>74</v>
      </c>
      <c r="B13" s="12" t="s">
        <v>68</v>
      </c>
      <c r="C13" s="12" t="s">
        <v>232</v>
      </c>
      <c r="D13" s="12" t="s">
        <v>221</v>
      </c>
      <c r="E13" s="12" t="s">
        <v>405</v>
      </c>
      <c r="F13" s="12" t="s">
        <v>68</v>
      </c>
    </row>
    <row r="14" spans="1:6" ht="15.6" x14ac:dyDescent="0.3">
      <c r="A14" s="3" t="s">
        <v>75</v>
      </c>
      <c r="B14" s="13" t="s">
        <v>510</v>
      </c>
      <c r="C14" s="13" t="s">
        <v>511</v>
      </c>
      <c r="D14" s="13" t="s">
        <v>512</v>
      </c>
      <c r="E14" s="13" t="s">
        <v>513</v>
      </c>
      <c r="F14" s="13" t="s">
        <v>514</v>
      </c>
    </row>
    <row r="15" spans="1:6" x14ac:dyDescent="0.25">
      <c r="A15" t="s">
        <v>76</v>
      </c>
      <c r="B15" s="12" t="s">
        <v>68</v>
      </c>
      <c r="C15" s="12" t="s">
        <v>68</v>
      </c>
      <c r="D15" s="12" t="s">
        <v>68</v>
      </c>
      <c r="E15" s="12" t="s">
        <v>68</v>
      </c>
      <c r="F15" s="12" t="s">
        <v>68</v>
      </c>
    </row>
    <row r="16" spans="1:6" x14ac:dyDescent="0.25">
      <c r="A16" t="s">
        <v>77</v>
      </c>
      <c r="B16" s="12" t="s">
        <v>68</v>
      </c>
      <c r="C16" s="12" t="s">
        <v>68</v>
      </c>
      <c r="D16" s="12" t="s">
        <v>68</v>
      </c>
      <c r="E16" s="12" t="s">
        <v>68</v>
      </c>
      <c r="F16" s="12" t="s">
        <v>68</v>
      </c>
    </row>
    <row r="17" spans="1:6" x14ac:dyDescent="0.25">
      <c r="A17" t="s">
        <v>78</v>
      </c>
      <c r="B17" s="12" t="s">
        <v>68</v>
      </c>
      <c r="C17" s="12" t="s">
        <v>68</v>
      </c>
      <c r="D17" s="12" t="s">
        <v>68</v>
      </c>
      <c r="E17" s="12" t="s">
        <v>515</v>
      </c>
      <c r="F17" s="12" t="s">
        <v>516</v>
      </c>
    </row>
    <row r="18" spans="1:6" x14ac:dyDescent="0.25">
      <c r="A18" t="s">
        <v>79</v>
      </c>
      <c r="B18" s="12" t="s">
        <v>517</v>
      </c>
      <c r="C18" s="12" t="s">
        <v>518</v>
      </c>
      <c r="D18" s="12" t="s">
        <v>519</v>
      </c>
      <c r="E18" s="12" t="s">
        <v>520</v>
      </c>
      <c r="F18" s="12" t="s">
        <v>521</v>
      </c>
    </row>
    <row r="19" spans="1:6" x14ac:dyDescent="0.25">
      <c r="A19" t="s">
        <v>80</v>
      </c>
      <c r="B19" s="12" t="s">
        <v>522</v>
      </c>
      <c r="C19" s="12" t="s">
        <v>523</v>
      </c>
      <c r="D19" s="12" t="s">
        <v>524</v>
      </c>
      <c r="E19" s="12" t="s">
        <v>525</v>
      </c>
      <c r="F19" s="12" t="s">
        <v>497</v>
      </c>
    </row>
    <row r="20" spans="1:6" x14ac:dyDescent="0.25">
      <c r="A20" t="s">
        <v>81</v>
      </c>
      <c r="B20" s="12" t="s">
        <v>68</v>
      </c>
      <c r="C20" s="12" t="s">
        <v>68</v>
      </c>
      <c r="D20" s="12" t="s">
        <v>526</v>
      </c>
      <c r="E20" s="12" t="s">
        <v>527</v>
      </c>
      <c r="F20" s="12" t="s">
        <v>528</v>
      </c>
    </row>
    <row r="21" spans="1:6" ht="15.6" x14ac:dyDescent="0.3">
      <c r="A21" s="3" t="s">
        <v>82</v>
      </c>
      <c r="B21" s="13" t="s">
        <v>529</v>
      </c>
      <c r="C21" s="13" t="s">
        <v>530</v>
      </c>
      <c r="D21" s="13" t="s">
        <v>531</v>
      </c>
      <c r="E21" s="13" t="s">
        <v>532</v>
      </c>
      <c r="F21" s="13" t="s">
        <v>533</v>
      </c>
    </row>
    <row r="22" spans="1:6" x14ac:dyDescent="0.25">
      <c r="A22" t="s">
        <v>83</v>
      </c>
      <c r="B22" s="12" t="s">
        <v>534</v>
      </c>
      <c r="C22" s="12" t="s">
        <v>535</v>
      </c>
      <c r="D22" s="12" t="s">
        <v>536</v>
      </c>
      <c r="E22" s="12" t="s">
        <v>537</v>
      </c>
      <c r="F22" s="12" t="s">
        <v>538</v>
      </c>
    </row>
    <row r="23" spans="1:6" x14ac:dyDescent="0.25">
      <c r="A23" t="s">
        <v>84</v>
      </c>
      <c r="B23" s="12" t="s">
        <v>539</v>
      </c>
      <c r="C23" s="12" t="s">
        <v>540</v>
      </c>
      <c r="D23" s="12" t="s">
        <v>541</v>
      </c>
      <c r="E23" s="12" t="s">
        <v>542</v>
      </c>
      <c r="F23" s="12" t="s">
        <v>543</v>
      </c>
    </row>
    <row r="24" spans="1:6" x14ac:dyDescent="0.25">
      <c r="A24" t="s">
        <v>85</v>
      </c>
      <c r="B24" s="12" t="s">
        <v>68</v>
      </c>
      <c r="C24" s="12" t="s">
        <v>68</v>
      </c>
      <c r="D24" s="12" t="s">
        <v>68</v>
      </c>
      <c r="E24" s="12" t="s">
        <v>68</v>
      </c>
      <c r="F24" s="12" t="s">
        <v>68</v>
      </c>
    </row>
    <row r="25" spans="1:6" x14ac:dyDescent="0.25">
      <c r="A25" t="s">
        <v>86</v>
      </c>
      <c r="B25" s="12" t="s">
        <v>68</v>
      </c>
      <c r="C25" s="12" t="s">
        <v>68</v>
      </c>
      <c r="D25" s="12" t="s">
        <v>68</v>
      </c>
      <c r="E25" s="12" t="s">
        <v>68</v>
      </c>
      <c r="F25" s="12" t="s">
        <v>68</v>
      </c>
    </row>
    <row r="26" spans="1:6" ht="15.6" x14ac:dyDescent="0.3">
      <c r="A26" s="3" t="s">
        <v>87</v>
      </c>
      <c r="B26" s="13" t="s">
        <v>544</v>
      </c>
      <c r="C26" s="13" t="s">
        <v>545</v>
      </c>
      <c r="D26" s="13" t="s">
        <v>546</v>
      </c>
      <c r="E26" s="13" t="s">
        <v>547</v>
      </c>
      <c r="F26" s="13" t="s">
        <v>548</v>
      </c>
    </row>
    <row r="27" spans="1:6" x14ac:dyDescent="0.25">
      <c r="A27" t="s">
        <v>88</v>
      </c>
      <c r="B27" s="12" t="s">
        <v>549</v>
      </c>
      <c r="C27" s="12" t="s">
        <v>550</v>
      </c>
      <c r="D27" s="12" t="s">
        <v>551</v>
      </c>
      <c r="E27" s="12" t="s">
        <v>552</v>
      </c>
      <c r="F27" s="12" t="s">
        <v>553</v>
      </c>
    </row>
    <row r="28" spans="1:6" x14ac:dyDescent="0.25">
      <c r="A28" t="s">
        <v>89</v>
      </c>
      <c r="B28" s="12" t="s">
        <v>554</v>
      </c>
      <c r="C28" s="12" t="s">
        <v>555</v>
      </c>
      <c r="D28" s="12" t="s">
        <v>556</v>
      </c>
      <c r="E28" s="12" t="s">
        <v>557</v>
      </c>
      <c r="F28" s="12" t="s">
        <v>558</v>
      </c>
    </row>
    <row r="29" spans="1:6" x14ac:dyDescent="0.25">
      <c r="A29" t="s">
        <v>90</v>
      </c>
      <c r="B29" s="12" t="s">
        <v>559</v>
      </c>
      <c r="C29" s="12" t="s">
        <v>487</v>
      </c>
      <c r="D29" s="12" t="s">
        <v>560</v>
      </c>
      <c r="E29" s="12" t="s">
        <v>561</v>
      </c>
      <c r="F29" s="12" t="s">
        <v>297</v>
      </c>
    </row>
    <row r="30" spans="1:6" x14ac:dyDescent="0.25">
      <c r="A30" t="s">
        <v>91</v>
      </c>
      <c r="B30" s="12" t="s">
        <v>68</v>
      </c>
      <c r="C30" s="12" t="s">
        <v>68</v>
      </c>
      <c r="D30" s="12" t="s">
        <v>68</v>
      </c>
      <c r="E30" s="12" t="s">
        <v>562</v>
      </c>
      <c r="F30" s="12" t="s">
        <v>563</v>
      </c>
    </row>
    <row r="31" spans="1:6" ht="15.6" x14ac:dyDescent="0.3">
      <c r="A31" s="3" t="s">
        <v>92</v>
      </c>
      <c r="B31" s="13" t="s">
        <v>564</v>
      </c>
      <c r="C31" s="13" t="s">
        <v>565</v>
      </c>
      <c r="D31" s="13" t="s">
        <v>566</v>
      </c>
      <c r="E31" s="13" t="s">
        <v>567</v>
      </c>
      <c r="F31" s="13" t="s">
        <v>568</v>
      </c>
    </row>
    <row r="32" spans="1:6" ht="15.6" x14ac:dyDescent="0.3">
      <c r="A32" s="3" t="s">
        <v>115</v>
      </c>
      <c r="B32" s="13" t="s">
        <v>569</v>
      </c>
      <c r="C32" s="13" t="s">
        <v>570</v>
      </c>
      <c r="D32" s="13" t="s">
        <v>571</v>
      </c>
      <c r="E32" s="13" t="s">
        <v>572</v>
      </c>
      <c r="F32" s="13" t="s">
        <v>573</v>
      </c>
    </row>
    <row r="33" spans="1:6" ht="15.6" x14ac:dyDescent="0.3">
      <c r="A33" s="3" t="s">
        <v>149</v>
      </c>
      <c r="B33" s="13" t="s">
        <v>574</v>
      </c>
      <c r="C33" s="13" t="s">
        <v>575</v>
      </c>
      <c r="D33" s="13" t="s">
        <v>489</v>
      </c>
      <c r="E33" s="13" t="s">
        <v>376</v>
      </c>
      <c r="F33" s="13" t="s">
        <v>68</v>
      </c>
    </row>
    <row r="34" spans="1:6" ht="15.6" x14ac:dyDescent="0.3">
      <c r="A34" s="3" t="s">
        <v>116</v>
      </c>
      <c r="B34" s="13" t="s">
        <v>559</v>
      </c>
      <c r="C34" s="13" t="s">
        <v>317</v>
      </c>
      <c r="D34" s="13" t="s">
        <v>576</v>
      </c>
      <c r="E34" s="13" t="s">
        <v>577</v>
      </c>
      <c r="F34" s="13" t="s">
        <v>578</v>
      </c>
    </row>
    <row r="35" spans="1:6" ht="15.6" x14ac:dyDescent="0.3">
      <c r="A35" s="3" t="s">
        <v>32</v>
      </c>
      <c r="B35" s="13" t="s">
        <v>579</v>
      </c>
      <c r="C35" s="13" t="s">
        <v>580</v>
      </c>
      <c r="D35" s="13" t="s">
        <v>581</v>
      </c>
      <c r="E35" s="13" t="s">
        <v>582</v>
      </c>
      <c r="F35" s="13" t="s">
        <v>583</v>
      </c>
    </row>
    <row r="37" spans="1:6" x14ac:dyDescent="0.25">
      <c r="A37" t="s">
        <v>150</v>
      </c>
    </row>
    <row r="38" spans="1:6" x14ac:dyDescent="0.25">
      <c r="A38" t="s">
        <v>35</v>
      </c>
    </row>
    <row r="39" spans="1:6" x14ac:dyDescent="0.25">
      <c r="A39" t="s">
        <v>93</v>
      </c>
    </row>
    <row r="40" spans="1:6" x14ac:dyDescent="0.25">
      <c r="A40" t="s">
        <v>151</v>
      </c>
    </row>
    <row r="41" spans="1:6" x14ac:dyDescent="0.25">
      <c r="A41" t="s">
        <v>179</v>
      </c>
    </row>
    <row r="42" spans="1:6" x14ac:dyDescent="0.25">
      <c r="A42" t="s">
        <v>94</v>
      </c>
    </row>
    <row r="43" spans="1:6" x14ac:dyDescent="0.25">
      <c r="A43" t="s">
        <v>95</v>
      </c>
    </row>
    <row r="44" spans="1:6" x14ac:dyDescent="0.25">
      <c r="A44" t="s">
        <v>96</v>
      </c>
    </row>
    <row r="45" spans="1:6" x14ac:dyDescent="0.25">
      <c r="A45" t="s">
        <v>97</v>
      </c>
    </row>
    <row r="46" spans="1:6" x14ac:dyDescent="0.25">
      <c r="A46" t="s">
        <v>98</v>
      </c>
    </row>
    <row r="47" spans="1:6" x14ac:dyDescent="0.25">
      <c r="A47" t="s">
        <v>99</v>
      </c>
    </row>
    <row r="48" spans="1:6" x14ac:dyDescent="0.25">
      <c r="A48" t="s">
        <v>100</v>
      </c>
    </row>
    <row r="49" spans="1:1" x14ac:dyDescent="0.25">
      <c r="A49" t="s">
        <v>101</v>
      </c>
    </row>
    <row r="50" spans="1:1" x14ac:dyDescent="0.25">
      <c r="A50" t="s">
        <v>57</v>
      </c>
    </row>
    <row r="51" spans="1:1" x14ac:dyDescent="0.25">
      <c r="A51" t="s">
        <v>58</v>
      </c>
    </row>
    <row r="52" spans="1:1" x14ac:dyDescent="0.25">
      <c r="A52" t="s">
        <v>59</v>
      </c>
    </row>
    <row r="53" spans="1:1" x14ac:dyDescent="0.25">
      <c r="A53" t="s">
        <v>60</v>
      </c>
    </row>
  </sheetData>
  <pageMargins left="0.7" right="0.7" top="0.75" bottom="0.75" header="0.3" footer="0.3"/>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53"/>
  <sheetViews>
    <sheetView workbookViewId="0"/>
  </sheetViews>
  <sheetFormatPr defaultColWidth="10.90625" defaultRowHeight="15" x14ac:dyDescent="0.25"/>
  <cols>
    <col min="1" max="1" width="24.7265625" customWidth="1"/>
    <col min="2" max="6" width="14.7265625" customWidth="1"/>
  </cols>
  <sheetData>
    <row r="1" spans="1:6" ht="30" customHeight="1" x14ac:dyDescent="0.35">
      <c r="A1" s="1" t="s">
        <v>584</v>
      </c>
    </row>
    <row r="2" spans="1:6" x14ac:dyDescent="0.25">
      <c r="A2" t="s">
        <v>585</v>
      </c>
    </row>
    <row r="3" spans="1:6" ht="30" customHeight="1" x14ac:dyDescent="0.3">
      <c r="A3" s="3" t="s">
        <v>584</v>
      </c>
    </row>
    <row r="4" spans="1:6" ht="31.2" x14ac:dyDescent="0.3">
      <c r="A4" s="6" t="s">
        <v>155</v>
      </c>
      <c r="B4" s="5" t="s">
        <v>42</v>
      </c>
      <c r="C4" s="5" t="s">
        <v>43</v>
      </c>
      <c r="D4" s="5" t="s">
        <v>44</v>
      </c>
      <c r="E4" s="5" t="s">
        <v>45</v>
      </c>
      <c r="F4" s="5" t="s">
        <v>46</v>
      </c>
    </row>
    <row r="5" spans="1:6" x14ac:dyDescent="0.25">
      <c r="A5" t="s">
        <v>65</v>
      </c>
      <c r="B5" s="12" t="s">
        <v>587</v>
      </c>
      <c r="C5" s="12" t="s">
        <v>588</v>
      </c>
      <c r="D5" s="12" t="s">
        <v>589</v>
      </c>
      <c r="E5" s="12" t="s">
        <v>323</v>
      </c>
      <c r="F5" s="12" t="s">
        <v>590</v>
      </c>
    </row>
    <row r="6" spans="1:6" x14ac:dyDescent="0.25">
      <c r="A6" t="s">
        <v>66</v>
      </c>
      <c r="B6" s="12" t="s">
        <v>452</v>
      </c>
      <c r="C6" s="12" t="s">
        <v>591</v>
      </c>
      <c r="D6" s="12" t="s">
        <v>592</v>
      </c>
      <c r="E6" s="12" t="s">
        <v>593</v>
      </c>
      <c r="F6" s="12" t="s">
        <v>594</v>
      </c>
    </row>
    <row r="7" spans="1:6" x14ac:dyDescent="0.25">
      <c r="A7" t="s">
        <v>67</v>
      </c>
      <c r="B7" s="12" t="s">
        <v>263</v>
      </c>
      <c r="C7" s="12" t="s">
        <v>595</v>
      </c>
      <c r="D7" s="12" t="s">
        <v>270</v>
      </c>
      <c r="E7" s="12" t="s">
        <v>68</v>
      </c>
      <c r="F7" s="12" t="s">
        <v>68</v>
      </c>
    </row>
    <row r="8" spans="1:6" x14ac:dyDescent="0.25">
      <c r="A8" t="s">
        <v>69</v>
      </c>
      <c r="B8" s="12" t="s">
        <v>596</v>
      </c>
      <c r="C8" s="12" t="s">
        <v>411</v>
      </c>
      <c r="D8" s="12" t="s">
        <v>597</v>
      </c>
      <c r="E8" s="12" t="s">
        <v>598</v>
      </c>
      <c r="F8" s="12" t="s">
        <v>599</v>
      </c>
    </row>
    <row r="9" spans="1:6" x14ac:dyDescent="0.25">
      <c r="A9" t="s">
        <v>70</v>
      </c>
      <c r="B9" s="12" t="s">
        <v>68</v>
      </c>
      <c r="C9" s="12" t="s">
        <v>68</v>
      </c>
      <c r="D9" s="12" t="s">
        <v>68</v>
      </c>
      <c r="E9" s="12" t="s">
        <v>600</v>
      </c>
      <c r="F9" s="12" t="s">
        <v>385</v>
      </c>
    </row>
    <row r="10" spans="1:6" ht="15.6" x14ac:dyDescent="0.3">
      <c r="A10" s="3" t="s">
        <v>71</v>
      </c>
      <c r="B10" s="13" t="s">
        <v>601</v>
      </c>
      <c r="C10" s="13" t="s">
        <v>602</v>
      </c>
      <c r="D10" s="13" t="s">
        <v>603</v>
      </c>
      <c r="E10" s="13" t="s">
        <v>296</v>
      </c>
      <c r="F10" s="13" t="s">
        <v>604</v>
      </c>
    </row>
    <row r="11" spans="1:6" x14ac:dyDescent="0.25">
      <c r="A11" t="s">
        <v>72</v>
      </c>
      <c r="B11" s="12" t="s">
        <v>605</v>
      </c>
      <c r="C11" s="12" t="s">
        <v>606</v>
      </c>
      <c r="D11" s="12" t="s">
        <v>607</v>
      </c>
      <c r="E11" s="12" t="s">
        <v>608</v>
      </c>
      <c r="F11" s="12" t="s">
        <v>609</v>
      </c>
    </row>
    <row r="12" spans="1:6" x14ac:dyDescent="0.25">
      <c r="A12" t="s">
        <v>73</v>
      </c>
      <c r="B12" s="12" t="s">
        <v>610</v>
      </c>
      <c r="C12" s="12" t="s">
        <v>611</v>
      </c>
      <c r="D12" s="12" t="s">
        <v>330</v>
      </c>
      <c r="E12" s="12" t="s">
        <v>612</v>
      </c>
      <c r="F12" s="12" t="s">
        <v>368</v>
      </c>
    </row>
    <row r="13" spans="1:6" x14ac:dyDescent="0.25">
      <c r="A13" t="s">
        <v>74</v>
      </c>
      <c r="B13" s="12" t="s">
        <v>195</v>
      </c>
      <c r="C13" s="12" t="s">
        <v>229</v>
      </c>
      <c r="D13" s="12" t="s">
        <v>197</v>
      </c>
      <c r="E13" s="12" t="s">
        <v>230</v>
      </c>
      <c r="F13" s="12" t="s">
        <v>267</v>
      </c>
    </row>
    <row r="14" spans="1:6" ht="15.6" x14ac:dyDescent="0.3">
      <c r="A14" s="3" t="s">
        <v>75</v>
      </c>
      <c r="B14" s="13" t="s">
        <v>613</v>
      </c>
      <c r="C14" s="13" t="s">
        <v>600</v>
      </c>
      <c r="D14" s="13" t="s">
        <v>606</v>
      </c>
      <c r="E14" s="13" t="s">
        <v>614</v>
      </c>
      <c r="F14" s="13" t="s">
        <v>615</v>
      </c>
    </row>
    <row r="15" spans="1:6" x14ac:dyDescent="0.25">
      <c r="A15" t="s">
        <v>76</v>
      </c>
      <c r="B15" s="12" t="s">
        <v>193</v>
      </c>
      <c r="C15" s="12" t="s">
        <v>205</v>
      </c>
      <c r="D15" s="12" t="s">
        <v>616</v>
      </c>
      <c r="E15" s="12" t="s">
        <v>68</v>
      </c>
      <c r="F15" s="12" t="s">
        <v>68</v>
      </c>
    </row>
    <row r="16" spans="1:6" x14ac:dyDescent="0.25">
      <c r="A16" t="s">
        <v>77</v>
      </c>
      <c r="B16" s="12" t="s">
        <v>68</v>
      </c>
      <c r="C16" s="12" t="s">
        <v>68</v>
      </c>
      <c r="D16" s="12" t="s">
        <v>68</v>
      </c>
      <c r="E16" s="12" t="s">
        <v>68</v>
      </c>
      <c r="F16" s="12" t="s">
        <v>68</v>
      </c>
    </row>
    <row r="17" spans="1:6" x14ac:dyDescent="0.25">
      <c r="A17" t="s">
        <v>78</v>
      </c>
      <c r="B17" s="12" t="s">
        <v>68</v>
      </c>
      <c r="C17" s="12" t="s">
        <v>68</v>
      </c>
      <c r="D17" s="12" t="s">
        <v>68</v>
      </c>
      <c r="E17" s="12" t="s">
        <v>246</v>
      </c>
      <c r="F17" s="12" t="s">
        <v>222</v>
      </c>
    </row>
    <row r="18" spans="1:6" x14ac:dyDescent="0.25">
      <c r="A18" t="s">
        <v>79</v>
      </c>
      <c r="B18" s="12" t="s">
        <v>617</v>
      </c>
      <c r="C18" s="12" t="s">
        <v>260</v>
      </c>
      <c r="D18" s="12" t="s">
        <v>261</v>
      </c>
      <c r="E18" s="12" t="s">
        <v>618</v>
      </c>
      <c r="F18" s="12" t="s">
        <v>619</v>
      </c>
    </row>
    <row r="19" spans="1:6" x14ac:dyDescent="0.25">
      <c r="A19" t="s">
        <v>80</v>
      </c>
      <c r="B19" s="12" t="s">
        <v>597</v>
      </c>
      <c r="C19" s="12" t="s">
        <v>620</v>
      </c>
      <c r="D19" s="12" t="s">
        <v>296</v>
      </c>
      <c r="E19" s="12" t="s">
        <v>415</v>
      </c>
      <c r="F19" s="12" t="s">
        <v>621</v>
      </c>
    </row>
    <row r="20" spans="1:6" x14ac:dyDescent="0.25">
      <c r="A20" t="s">
        <v>81</v>
      </c>
      <c r="B20" s="12" t="s">
        <v>68</v>
      </c>
      <c r="C20" s="12" t="s">
        <v>68</v>
      </c>
      <c r="D20" s="12" t="s">
        <v>622</v>
      </c>
      <c r="E20" s="12" t="s">
        <v>322</v>
      </c>
      <c r="F20" s="12" t="s">
        <v>256</v>
      </c>
    </row>
    <row r="21" spans="1:6" ht="15.6" x14ac:dyDescent="0.3">
      <c r="A21" s="3" t="s">
        <v>82</v>
      </c>
      <c r="B21" s="13" t="s">
        <v>623</v>
      </c>
      <c r="C21" s="13" t="s">
        <v>359</v>
      </c>
      <c r="D21" s="13" t="s">
        <v>329</v>
      </c>
      <c r="E21" s="13" t="s">
        <v>624</v>
      </c>
      <c r="F21" s="13" t="s">
        <v>625</v>
      </c>
    </row>
    <row r="22" spans="1:6" x14ac:dyDescent="0.25">
      <c r="A22" t="s">
        <v>83</v>
      </c>
      <c r="B22" s="12" t="s">
        <v>626</v>
      </c>
      <c r="C22" s="12" t="s">
        <v>627</v>
      </c>
      <c r="D22" s="12" t="s">
        <v>628</v>
      </c>
      <c r="E22" s="12" t="s">
        <v>629</v>
      </c>
      <c r="F22" s="12" t="s">
        <v>630</v>
      </c>
    </row>
    <row r="23" spans="1:6" x14ac:dyDescent="0.25">
      <c r="A23" t="s">
        <v>84</v>
      </c>
      <c r="B23" s="12" t="s">
        <v>631</v>
      </c>
      <c r="C23" s="12" t="s">
        <v>605</v>
      </c>
      <c r="D23" s="12" t="s">
        <v>632</v>
      </c>
      <c r="E23" s="12" t="s">
        <v>633</v>
      </c>
      <c r="F23" s="12" t="s">
        <v>634</v>
      </c>
    </row>
    <row r="24" spans="1:6" x14ac:dyDescent="0.25">
      <c r="A24" t="s">
        <v>85</v>
      </c>
      <c r="B24" s="12" t="s">
        <v>267</v>
      </c>
      <c r="C24" s="12" t="s">
        <v>267</v>
      </c>
      <c r="D24" s="12" t="s">
        <v>267</v>
      </c>
      <c r="E24" s="12" t="s">
        <v>242</v>
      </c>
      <c r="F24" s="12" t="s">
        <v>214</v>
      </c>
    </row>
    <row r="25" spans="1:6" x14ac:dyDescent="0.25">
      <c r="A25" t="s">
        <v>86</v>
      </c>
      <c r="B25" s="12" t="s">
        <v>68</v>
      </c>
      <c r="C25" s="12" t="s">
        <v>68</v>
      </c>
      <c r="D25" s="12" t="s">
        <v>68</v>
      </c>
      <c r="E25" s="12" t="s">
        <v>68</v>
      </c>
      <c r="F25" s="12" t="s">
        <v>68</v>
      </c>
    </row>
    <row r="26" spans="1:6" ht="15.6" x14ac:dyDescent="0.3">
      <c r="A26" s="3" t="s">
        <v>87</v>
      </c>
      <c r="B26" s="13" t="s">
        <v>360</v>
      </c>
      <c r="C26" s="13" t="s">
        <v>613</v>
      </c>
      <c r="D26" s="13" t="s">
        <v>635</v>
      </c>
      <c r="E26" s="13" t="s">
        <v>631</v>
      </c>
      <c r="F26" s="13" t="s">
        <v>295</v>
      </c>
    </row>
    <row r="27" spans="1:6" x14ac:dyDescent="0.25">
      <c r="A27" t="s">
        <v>88</v>
      </c>
      <c r="B27" s="12" t="s">
        <v>354</v>
      </c>
      <c r="C27" s="12" t="s">
        <v>341</v>
      </c>
      <c r="D27" s="12" t="s">
        <v>561</v>
      </c>
      <c r="E27" s="12" t="s">
        <v>636</v>
      </c>
      <c r="F27" s="12" t="s">
        <v>637</v>
      </c>
    </row>
    <row r="28" spans="1:6" x14ac:dyDescent="0.25">
      <c r="A28" t="s">
        <v>89</v>
      </c>
      <c r="B28" s="12" t="s">
        <v>632</v>
      </c>
      <c r="C28" s="12" t="s">
        <v>638</v>
      </c>
      <c r="D28" s="12" t="s">
        <v>639</v>
      </c>
      <c r="E28" s="12" t="s">
        <v>626</v>
      </c>
      <c r="F28" s="12" t="s">
        <v>634</v>
      </c>
    </row>
    <row r="29" spans="1:6" x14ac:dyDescent="0.25">
      <c r="A29" t="s">
        <v>90</v>
      </c>
      <c r="B29" s="12" t="s">
        <v>278</v>
      </c>
      <c r="C29" s="12" t="s">
        <v>278</v>
      </c>
      <c r="D29" s="12" t="s">
        <v>196</v>
      </c>
      <c r="E29" s="12" t="s">
        <v>236</v>
      </c>
      <c r="F29" s="12" t="s">
        <v>186</v>
      </c>
    </row>
    <row r="30" spans="1:6" x14ac:dyDescent="0.25">
      <c r="A30" t="s">
        <v>91</v>
      </c>
      <c r="B30" s="12" t="s">
        <v>68</v>
      </c>
      <c r="C30" s="12" t="s">
        <v>68</v>
      </c>
      <c r="D30" s="12" t="s">
        <v>235</v>
      </c>
      <c r="E30" s="12" t="s">
        <v>217</v>
      </c>
      <c r="F30" s="12" t="s">
        <v>200</v>
      </c>
    </row>
    <row r="31" spans="1:6" ht="15.6" x14ac:dyDescent="0.3">
      <c r="A31" s="3" t="s">
        <v>92</v>
      </c>
      <c r="B31" s="13" t="s">
        <v>640</v>
      </c>
      <c r="C31" s="13" t="s">
        <v>641</v>
      </c>
      <c r="D31" s="13" t="s">
        <v>612</v>
      </c>
      <c r="E31" s="13" t="s">
        <v>367</v>
      </c>
      <c r="F31" s="13" t="s">
        <v>620</v>
      </c>
    </row>
    <row r="32" spans="1:6" ht="15.6" x14ac:dyDescent="0.3">
      <c r="A32" s="3" t="s">
        <v>115</v>
      </c>
      <c r="B32" s="13" t="s">
        <v>642</v>
      </c>
      <c r="C32" s="13" t="s">
        <v>606</v>
      </c>
      <c r="D32" s="13" t="s">
        <v>331</v>
      </c>
      <c r="E32" s="13" t="s">
        <v>298</v>
      </c>
      <c r="F32" s="13" t="s">
        <v>643</v>
      </c>
    </row>
    <row r="33" spans="1:6" ht="15.6" x14ac:dyDescent="0.3">
      <c r="A33" s="3" t="s">
        <v>149</v>
      </c>
      <c r="B33" s="13" t="s">
        <v>225</v>
      </c>
      <c r="C33" s="13" t="s">
        <v>279</v>
      </c>
      <c r="D33" s="13" t="s">
        <v>644</v>
      </c>
      <c r="E33" s="13" t="s">
        <v>224</v>
      </c>
      <c r="F33" s="13" t="s">
        <v>68</v>
      </c>
    </row>
    <row r="34" spans="1:6" ht="15.6" x14ac:dyDescent="0.3">
      <c r="A34" s="3" t="s">
        <v>116</v>
      </c>
      <c r="B34" s="13" t="s">
        <v>229</v>
      </c>
      <c r="C34" s="13" t="s">
        <v>204</v>
      </c>
      <c r="D34" s="13" t="s">
        <v>194</v>
      </c>
      <c r="E34" s="13" t="s">
        <v>203</v>
      </c>
      <c r="F34" s="13" t="s">
        <v>192</v>
      </c>
    </row>
    <row r="35" spans="1:6" ht="15.6" x14ac:dyDescent="0.3">
      <c r="A35" s="3" t="s">
        <v>32</v>
      </c>
      <c r="B35" s="13" t="s">
        <v>587</v>
      </c>
      <c r="C35" s="13" t="s">
        <v>645</v>
      </c>
      <c r="D35" s="13" t="s">
        <v>601</v>
      </c>
      <c r="E35" s="13" t="s">
        <v>646</v>
      </c>
      <c r="F35" s="13" t="s">
        <v>647</v>
      </c>
    </row>
    <row r="37" spans="1:6" x14ac:dyDescent="0.25">
      <c r="A37" t="s">
        <v>150</v>
      </c>
    </row>
    <row r="38" spans="1:6" x14ac:dyDescent="0.25">
      <c r="A38" t="s">
        <v>35</v>
      </c>
    </row>
    <row r="39" spans="1:6" x14ac:dyDescent="0.25">
      <c r="A39" t="s">
        <v>93</v>
      </c>
    </row>
    <row r="40" spans="1:6" x14ac:dyDescent="0.25">
      <c r="A40" t="s">
        <v>151</v>
      </c>
    </row>
    <row r="41" spans="1:6" x14ac:dyDescent="0.25">
      <c r="A41" t="s">
        <v>179</v>
      </c>
    </row>
    <row r="42" spans="1:6" x14ac:dyDescent="0.25">
      <c r="A42" t="s">
        <v>94</v>
      </c>
    </row>
    <row r="43" spans="1:6" x14ac:dyDescent="0.25">
      <c r="A43" t="s">
        <v>95</v>
      </c>
    </row>
    <row r="44" spans="1:6" x14ac:dyDescent="0.25">
      <c r="A44" t="s">
        <v>96</v>
      </c>
    </row>
    <row r="45" spans="1:6" x14ac:dyDescent="0.25">
      <c r="A45" t="s">
        <v>97</v>
      </c>
    </row>
    <row r="46" spans="1:6" x14ac:dyDescent="0.25">
      <c r="A46" t="s">
        <v>98</v>
      </c>
    </row>
    <row r="47" spans="1:6" x14ac:dyDescent="0.25">
      <c r="A47" t="s">
        <v>99</v>
      </c>
    </row>
    <row r="48" spans="1:6" x14ac:dyDescent="0.25">
      <c r="A48" t="s">
        <v>100</v>
      </c>
    </row>
    <row r="49" spans="1:1" x14ac:dyDescent="0.25">
      <c r="A49" t="s">
        <v>101</v>
      </c>
    </row>
    <row r="50" spans="1:1" x14ac:dyDescent="0.25">
      <c r="A50" t="s">
        <v>57</v>
      </c>
    </row>
    <row r="51" spans="1:1" x14ac:dyDescent="0.25">
      <c r="A51" t="s">
        <v>58</v>
      </c>
    </row>
    <row r="52" spans="1:1" x14ac:dyDescent="0.25">
      <c r="A52" t="s">
        <v>59</v>
      </c>
    </row>
    <row r="53" spans="1:1" x14ac:dyDescent="0.25">
      <c r="A53" t="s">
        <v>60</v>
      </c>
    </row>
  </sheetData>
  <pageMargins left="0.7" right="0.7" top="0.75" bottom="0.75" header="0.3" footer="0.3"/>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53"/>
  <sheetViews>
    <sheetView workbookViewId="0"/>
  </sheetViews>
  <sheetFormatPr defaultColWidth="10.90625" defaultRowHeight="15" x14ac:dyDescent="0.25"/>
  <cols>
    <col min="1" max="1" width="24.7265625" customWidth="1"/>
    <col min="2" max="6" width="14.7265625" customWidth="1"/>
  </cols>
  <sheetData>
    <row r="1" spans="1:6" ht="30" customHeight="1" x14ac:dyDescent="0.35">
      <c r="A1" s="1" t="s">
        <v>648</v>
      </c>
    </row>
    <row r="2" spans="1:6" x14ac:dyDescent="0.25">
      <c r="A2" t="s">
        <v>649</v>
      </c>
    </row>
    <row r="3" spans="1:6" ht="30" customHeight="1" x14ac:dyDescent="0.3">
      <c r="A3" s="3" t="s">
        <v>648</v>
      </c>
    </row>
    <row r="4" spans="1:6" ht="31.2" x14ac:dyDescent="0.3">
      <c r="A4" s="6" t="s">
        <v>155</v>
      </c>
      <c r="B4" s="5" t="s">
        <v>42</v>
      </c>
      <c r="C4" s="5" t="s">
        <v>43</v>
      </c>
      <c r="D4" s="5" t="s">
        <v>44</v>
      </c>
      <c r="E4" s="5" t="s">
        <v>45</v>
      </c>
      <c r="F4" s="5" t="s">
        <v>46</v>
      </c>
    </row>
    <row r="5" spans="1:6" x14ac:dyDescent="0.25">
      <c r="A5" t="s">
        <v>65</v>
      </c>
      <c r="B5" s="12" t="s">
        <v>651</v>
      </c>
      <c r="C5" s="12" t="s">
        <v>652</v>
      </c>
      <c r="D5" s="12" t="s">
        <v>653</v>
      </c>
      <c r="E5" s="12" t="s">
        <v>654</v>
      </c>
      <c r="F5" s="12" t="s">
        <v>655</v>
      </c>
    </row>
    <row r="6" spans="1:6" x14ac:dyDescent="0.25">
      <c r="A6" t="s">
        <v>66</v>
      </c>
      <c r="B6" s="12" t="s">
        <v>656</v>
      </c>
      <c r="C6" s="12" t="s">
        <v>657</v>
      </c>
      <c r="D6" s="12" t="s">
        <v>658</v>
      </c>
      <c r="E6" s="12" t="s">
        <v>659</v>
      </c>
      <c r="F6" s="12" t="s">
        <v>660</v>
      </c>
    </row>
    <row r="7" spans="1:6" x14ac:dyDescent="0.25">
      <c r="A7" t="s">
        <v>67</v>
      </c>
      <c r="B7" s="12" t="s">
        <v>386</v>
      </c>
      <c r="C7" s="12" t="s">
        <v>388</v>
      </c>
      <c r="D7" s="12" t="s">
        <v>415</v>
      </c>
      <c r="E7" s="12" t="s">
        <v>68</v>
      </c>
      <c r="F7" s="12" t="s">
        <v>68</v>
      </c>
    </row>
    <row r="8" spans="1:6" x14ac:dyDescent="0.25">
      <c r="A8" t="s">
        <v>69</v>
      </c>
      <c r="B8" s="12" t="s">
        <v>469</v>
      </c>
      <c r="C8" s="12" t="s">
        <v>661</v>
      </c>
      <c r="D8" s="12" t="s">
        <v>662</v>
      </c>
      <c r="E8" s="12" t="s">
        <v>663</v>
      </c>
      <c r="F8" s="12" t="s">
        <v>664</v>
      </c>
    </row>
    <row r="9" spans="1:6" x14ac:dyDescent="0.25">
      <c r="A9" t="s">
        <v>70</v>
      </c>
      <c r="B9" s="12" t="s">
        <v>68</v>
      </c>
      <c r="C9" s="12" t="s">
        <v>68</v>
      </c>
      <c r="D9" s="12" t="s">
        <v>68</v>
      </c>
      <c r="E9" s="12" t="s">
        <v>665</v>
      </c>
      <c r="F9" s="12" t="s">
        <v>339</v>
      </c>
    </row>
    <row r="10" spans="1:6" ht="15.6" x14ac:dyDescent="0.3">
      <c r="A10" s="3" t="s">
        <v>71</v>
      </c>
      <c r="B10" s="13" t="s">
        <v>666</v>
      </c>
      <c r="C10" s="13" t="s">
        <v>410</v>
      </c>
      <c r="D10" s="13" t="s">
        <v>667</v>
      </c>
      <c r="E10" s="13" t="s">
        <v>668</v>
      </c>
      <c r="F10" s="13" t="s">
        <v>669</v>
      </c>
    </row>
    <row r="11" spans="1:6" x14ac:dyDescent="0.25">
      <c r="A11" t="s">
        <v>72</v>
      </c>
      <c r="B11" s="12" t="s">
        <v>339</v>
      </c>
      <c r="C11" s="12" t="s">
        <v>670</v>
      </c>
      <c r="D11" s="12" t="s">
        <v>418</v>
      </c>
      <c r="E11" s="12" t="s">
        <v>671</v>
      </c>
      <c r="F11" s="12" t="s">
        <v>672</v>
      </c>
    </row>
    <row r="12" spans="1:6" x14ac:dyDescent="0.25">
      <c r="A12" t="s">
        <v>73</v>
      </c>
      <c r="B12" s="12" t="s">
        <v>673</v>
      </c>
      <c r="C12" s="12" t="s">
        <v>674</v>
      </c>
      <c r="D12" s="12" t="s">
        <v>675</v>
      </c>
      <c r="E12" s="12" t="s">
        <v>676</v>
      </c>
      <c r="F12" s="12" t="s">
        <v>677</v>
      </c>
    </row>
    <row r="13" spans="1:6" x14ac:dyDescent="0.25">
      <c r="A13" t="s">
        <v>74</v>
      </c>
      <c r="B13" s="12" t="s">
        <v>280</v>
      </c>
      <c r="C13" s="12" t="s">
        <v>678</v>
      </c>
      <c r="D13" s="12" t="s">
        <v>260</v>
      </c>
      <c r="E13" s="12" t="s">
        <v>203</v>
      </c>
      <c r="F13" s="12" t="s">
        <v>203</v>
      </c>
    </row>
    <row r="14" spans="1:6" ht="15.6" x14ac:dyDescent="0.3">
      <c r="A14" s="3" t="s">
        <v>75</v>
      </c>
      <c r="B14" s="13" t="s">
        <v>679</v>
      </c>
      <c r="C14" s="13" t="s">
        <v>676</v>
      </c>
      <c r="D14" s="13" t="s">
        <v>680</v>
      </c>
      <c r="E14" s="13" t="s">
        <v>681</v>
      </c>
      <c r="F14" s="13" t="s">
        <v>682</v>
      </c>
    </row>
    <row r="15" spans="1:6" x14ac:dyDescent="0.25">
      <c r="A15" t="s">
        <v>76</v>
      </c>
      <c r="B15" s="12" t="s">
        <v>189</v>
      </c>
      <c r="C15" s="12" t="s">
        <v>241</v>
      </c>
      <c r="D15" s="12" t="s">
        <v>203</v>
      </c>
      <c r="E15" s="12" t="s">
        <v>68</v>
      </c>
      <c r="F15" s="12" t="s">
        <v>68</v>
      </c>
    </row>
    <row r="16" spans="1:6" x14ac:dyDescent="0.25">
      <c r="A16" t="s">
        <v>77</v>
      </c>
      <c r="B16" s="12" t="s">
        <v>68</v>
      </c>
      <c r="C16" s="12" t="s">
        <v>68</v>
      </c>
      <c r="D16" s="12" t="s">
        <v>68</v>
      </c>
      <c r="E16" s="12" t="s">
        <v>68</v>
      </c>
      <c r="F16" s="12" t="s">
        <v>68</v>
      </c>
    </row>
    <row r="17" spans="1:6" x14ac:dyDescent="0.25">
      <c r="A17" t="s">
        <v>78</v>
      </c>
      <c r="B17" s="12" t="s">
        <v>68</v>
      </c>
      <c r="C17" s="12" t="s">
        <v>68</v>
      </c>
      <c r="D17" s="12" t="s">
        <v>68</v>
      </c>
      <c r="E17" s="12" t="s">
        <v>588</v>
      </c>
      <c r="F17" s="12" t="s">
        <v>683</v>
      </c>
    </row>
    <row r="18" spans="1:6" x14ac:dyDescent="0.25">
      <c r="A18" t="s">
        <v>79</v>
      </c>
      <c r="B18" s="12" t="s">
        <v>684</v>
      </c>
      <c r="C18" s="12" t="s">
        <v>685</v>
      </c>
      <c r="D18" s="12" t="s">
        <v>356</v>
      </c>
      <c r="E18" s="12" t="s">
        <v>686</v>
      </c>
      <c r="F18" s="12" t="s">
        <v>687</v>
      </c>
    </row>
    <row r="19" spans="1:6" x14ac:dyDescent="0.25">
      <c r="A19" t="s">
        <v>80</v>
      </c>
      <c r="B19" s="12" t="s">
        <v>688</v>
      </c>
      <c r="C19" s="12" t="s">
        <v>689</v>
      </c>
      <c r="D19" s="12" t="s">
        <v>690</v>
      </c>
      <c r="E19" s="12" t="s">
        <v>691</v>
      </c>
      <c r="F19" s="12" t="s">
        <v>692</v>
      </c>
    </row>
    <row r="20" spans="1:6" x14ac:dyDescent="0.25">
      <c r="A20" t="s">
        <v>81</v>
      </c>
      <c r="B20" s="12" t="s">
        <v>68</v>
      </c>
      <c r="C20" s="12" t="s">
        <v>68</v>
      </c>
      <c r="D20" s="12" t="s">
        <v>693</v>
      </c>
      <c r="E20" s="12" t="s">
        <v>694</v>
      </c>
      <c r="F20" s="12" t="s">
        <v>516</v>
      </c>
    </row>
    <row r="21" spans="1:6" ht="15.6" x14ac:dyDescent="0.3">
      <c r="A21" s="3" t="s">
        <v>82</v>
      </c>
      <c r="B21" s="13" t="s">
        <v>695</v>
      </c>
      <c r="C21" s="13" t="s">
        <v>433</v>
      </c>
      <c r="D21" s="13" t="s">
        <v>428</v>
      </c>
      <c r="E21" s="13" t="s">
        <v>696</v>
      </c>
      <c r="F21" s="13" t="s">
        <v>680</v>
      </c>
    </row>
    <row r="22" spans="1:6" x14ac:dyDescent="0.25">
      <c r="A22" t="s">
        <v>83</v>
      </c>
      <c r="B22" s="12" t="s">
        <v>394</v>
      </c>
      <c r="C22" s="12" t="s">
        <v>697</v>
      </c>
      <c r="D22" s="12" t="s">
        <v>698</v>
      </c>
      <c r="E22" s="12" t="s">
        <v>690</v>
      </c>
      <c r="F22" s="12" t="s">
        <v>699</v>
      </c>
    </row>
    <row r="23" spans="1:6" x14ac:dyDescent="0.25">
      <c r="A23" t="s">
        <v>84</v>
      </c>
      <c r="B23" s="12" t="s">
        <v>700</v>
      </c>
      <c r="C23" s="12" t="s">
        <v>701</v>
      </c>
      <c r="D23" s="12" t="s">
        <v>702</v>
      </c>
      <c r="E23" s="12" t="s">
        <v>422</v>
      </c>
      <c r="F23" s="12" t="s">
        <v>472</v>
      </c>
    </row>
    <row r="24" spans="1:6" x14ac:dyDescent="0.25">
      <c r="A24" t="s">
        <v>85</v>
      </c>
      <c r="B24" s="12" t="s">
        <v>188</v>
      </c>
      <c r="C24" s="12" t="s">
        <v>237</v>
      </c>
      <c r="D24" s="12" t="s">
        <v>240</v>
      </c>
      <c r="E24" s="12" t="s">
        <v>240</v>
      </c>
      <c r="F24" s="12" t="s">
        <v>228</v>
      </c>
    </row>
    <row r="25" spans="1:6" x14ac:dyDescent="0.25">
      <c r="A25" t="s">
        <v>86</v>
      </c>
      <c r="B25" s="12" t="s">
        <v>68</v>
      </c>
      <c r="C25" s="12" t="s">
        <v>68</v>
      </c>
      <c r="D25" s="12" t="s">
        <v>68</v>
      </c>
      <c r="E25" s="12" t="s">
        <v>68</v>
      </c>
      <c r="F25" s="12" t="s">
        <v>68</v>
      </c>
    </row>
    <row r="26" spans="1:6" ht="15.6" x14ac:dyDescent="0.3">
      <c r="A26" s="3" t="s">
        <v>87</v>
      </c>
      <c r="B26" s="13" t="s">
        <v>292</v>
      </c>
      <c r="C26" s="13" t="s">
        <v>402</v>
      </c>
      <c r="D26" s="13" t="s">
        <v>703</v>
      </c>
      <c r="E26" s="13" t="s">
        <v>704</v>
      </c>
      <c r="F26" s="13" t="s">
        <v>705</v>
      </c>
    </row>
    <row r="27" spans="1:6" x14ac:dyDescent="0.25">
      <c r="A27" t="s">
        <v>88</v>
      </c>
      <c r="B27" s="12" t="s">
        <v>706</v>
      </c>
      <c r="C27" s="12" t="s">
        <v>707</v>
      </c>
      <c r="D27" s="12" t="s">
        <v>430</v>
      </c>
      <c r="E27" s="12" t="s">
        <v>708</v>
      </c>
      <c r="F27" s="12" t="s">
        <v>709</v>
      </c>
    </row>
    <row r="28" spans="1:6" x14ac:dyDescent="0.25">
      <c r="A28" t="s">
        <v>89</v>
      </c>
      <c r="B28" s="12" t="s">
        <v>390</v>
      </c>
      <c r="C28" s="12" t="s">
        <v>710</v>
      </c>
      <c r="D28" s="12" t="s">
        <v>711</v>
      </c>
      <c r="E28" s="12" t="s">
        <v>712</v>
      </c>
      <c r="F28" s="12" t="s">
        <v>713</v>
      </c>
    </row>
    <row r="29" spans="1:6" x14ac:dyDescent="0.25">
      <c r="A29" t="s">
        <v>90</v>
      </c>
      <c r="B29" s="12" t="s">
        <v>631</v>
      </c>
      <c r="C29" s="12" t="s">
        <v>631</v>
      </c>
      <c r="D29" s="12" t="s">
        <v>714</v>
      </c>
      <c r="E29" s="12" t="s">
        <v>367</v>
      </c>
      <c r="F29" s="12" t="s">
        <v>384</v>
      </c>
    </row>
    <row r="30" spans="1:6" x14ac:dyDescent="0.25">
      <c r="A30" t="s">
        <v>91</v>
      </c>
      <c r="B30" s="12" t="s">
        <v>68</v>
      </c>
      <c r="C30" s="12" t="s">
        <v>68</v>
      </c>
      <c r="D30" s="12" t="s">
        <v>595</v>
      </c>
      <c r="E30" s="12" t="s">
        <v>715</v>
      </c>
      <c r="F30" s="12" t="s">
        <v>612</v>
      </c>
    </row>
    <row r="31" spans="1:6" ht="15.6" x14ac:dyDescent="0.3">
      <c r="A31" s="3" t="s">
        <v>92</v>
      </c>
      <c r="B31" s="13" t="s">
        <v>716</v>
      </c>
      <c r="C31" s="13" t="s">
        <v>717</v>
      </c>
      <c r="D31" s="13" t="s">
        <v>718</v>
      </c>
      <c r="E31" s="13" t="s">
        <v>719</v>
      </c>
      <c r="F31" s="13" t="s">
        <v>720</v>
      </c>
    </row>
    <row r="32" spans="1:6" ht="15.6" x14ac:dyDescent="0.3">
      <c r="A32" s="3" t="s">
        <v>115</v>
      </c>
      <c r="B32" s="13" t="s">
        <v>721</v>
      </c>
      <c r="C32" s="13" t="s">
        <v>383</v>
      </c>
      <c r="D32" s="13" t="s">
        <v>722</v>
      </c>
      <c r="E32" s="13" t="s">
        <v>723</v>
      </c>
      <c r="F32" s="13" t="s">
        <v>724</v>
      </c>
    </row>
    <row r="33" spans="1:6" ht="15.6" x14ac:dyDescent="0.3">
      <c r="A33" s="3" t="s">
        <v>149</v>
      </c>
      <c r="B33" s="13" t="s">
        <v>314</v>
      </c>
      <c r="C33" s="13" t="s">
        <v>685</v>
      </c>
      <c r="D33" s="13" t="s">
        <v>725</v>
      </c>
      <c r="E33" s="13" t="s">
        <v>684</v>
      </c>
      <c r="F33" s="13" t="s">
        <v>68</v>
      </c>
    </row>
    <row r="34" spans="1:6" ht="15.6" x14ac:dyDescent="0.3">
      <c r="A34" s="3" t="s">
        <v>116</v>
      </c>
      <c r="B34" s="13" t="s">
        <v>726</v>
      </c>
      <c r="C34" s="13" t="s">
        <v>619</v>
      </c>
      <c r="D34" s="13" t="s">
        <v>633</v>
      </c>
      <c r="E34" s="13" t="s">
        <v>637</v>
      </c>
      <c r="F34" s="13" t="s">
        <v>361</v>
      </c>
    </row>
    <row r="35" spans="1:6" ht="15.6" x14ac:dyDescent="0.3">
      <c r="A35" s="3" t="s">
        <v>32</v>
      </c>
      <c r="B35" s="13" t="s">
        <v>458</v>
      </c>
      <c r="C35" s="13" t="s">
        <v>428</v>
      </c>
      <c r="D35" s="13" t="s">
        <v>473</v>
      </c>
      <c r="E35" s="13" t="s">
        <v>727</v>
      </c>
      <c r="F35" s="13" t="s">
        <v>728</v>
      </c>
    </row>
    <row r="37" spans="1:6" x14ac:dyDescent="0.25">
      <c r="A37" t="s">
        <v>150</v>
      </c>
    </row>
    <row r="38" spans="1:6" x14ac:dyDescent="0.25">
      <c r="A38" t="s">
        <v>35</v>
      </c>
    </row>
    <row r="39" spans="1:6" x14ac:dyDescent="0.25">
      <c r="A39" t="s">
        <v>93</v>
      </c>
    </row>
    <row r="40" spans="1:6" x14ac:dyDescent="0.25">
      <c r="A40" t="s">
        <v>151</v>
      </c>
    </row>
    <row r="41" spans="1:6" x14ac:dyDescent="0.25">
      <c r="A41" t="s">
        <v>179</v>
      </c>
    </row>
    <row r="42" spans="1:6" x14ac:dyDescent="0.25">
      <c r="A42" t="s">
        <v>94</v>
      </c>
    </row>
    <row r="43" spans="1:6" x14ac:dyDescent="0.25">
      <c r="A43" t="s">
        <v>95</v>
      </c>
    </row>
    <row r="44" spans="1:6" x14ac:dyDescent="0.25">
      <c r="A44" t="s">
        <v>96</v>
      </c>
    </row>
    <row r="45" spans="1:6" x14ac:dyDescent="0.25">
      <c r="A45" t="s">
        <v>97</v>
      </c>
    </row>
    <row r="46" spans="1:6" x14ac:dyDescent="0.25">
      <c r="A46" t="s">
        <v>98</v>
      </c>
    </row>
    <row r="47" spans="1:6" x14ac:dyDescent="0.25">
      <c r="A47" t="s">
        <v>99</v>
      </c>
    </row>
    <row r="48" spans="1:6" x14ac:dyDescent="0.25">
      <c r="A48" t="s">
        <v>100</v>
      </c>
    </row>
    <row r="49" spans="1:1" x14ac:dyDescent="0.25">
      <c r="A49" t="s">
        <v>101</v>
      </c>
    </row>
    <row r="50" spans="1:1" x14ac:dyDescent="0.25">
      <c r="A50" t="s">
        <v>57</v>
      </c>
    </row>
    <row r="51" spans="1:1" x14ac:dyDescent="0.25">
      <c r="A51" t="s">
        <v>58</v>
      </c>
    </row>
    <row r="52" spans="1:1" x14ac:dyDescent="0.25">
      <c r="A52" t="s">
        <v>59</v>
      </c>
    </row>
    <row r="53" spans="1:1" x14ac:dyDescent="0.25">
      <c r="A53" t="s">
        <v>60</v>
      </c>
    </row>
  </sheetData>
  <pageMargins left="0.7" right="0.7" top="0.75" bottom="0.75" header="0.3" footer="0.3"/>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53"/>
  <sheetViews>
    <sheetView workbookViewId="0"/>
  </sheetViews>
  <sheetFormatPr defaultColWidth="10.90625" defaultRowHeight="15" x14ac:dyDescent="0.25"/>
  <cols>
    <col min="1" max="1" width="24.7265625" customWidth="1"/>
    <col min="2" max="6" width="14.7265625" customWidth="1"/>
  </cols>
  <sheetData>
    <row r="1" spans="1:6" ht="30" customHeight="1" x14ac:dyDescent="0.35">
      <c r="A1" s="1" t="s">
        <v>729</v>
      </c>
    </row>
    <row r="2" spans="1:6" x14ac:dyDescent="0.25">
      <c r="A2" t="s">
        <v>730</v>
      </c>
    </row>
    <row r="3" spans="1:6" ht="30" customHeight="1" x14ac:dyDescent="0.3">
      <c r="A3" s="3" t="s">
        <v>729</v>
      </c>
    </row>
    <row r="4" spans="1:6" ht="31.2" x14ac:dyDescent="0.3">
      <c r="A4" s="6" t="s">
        <v>155</v>
      </c>
      <c r="B4" s="5" t="s">
        <v>42</v>
      </c>
      <c r="C4" s="5" t="s">
        <v>43</v>
      </c>
      <c r="D4" s="5" t="s">
        <v>44</v>
      </c>
      <c r="E4" s="5" t="s">
        <v>45</v>
      </c>
      <c r="F4" s="5" t="s">
        <v>46</v>
      </c>
    </row>
    <row r="5" spans="1:6" x14ac:dyDescent="0.25">
      <c r="A5" t="s">
        <v>65</v>
      </c>
      <c r="B5" s="10">
        <v>7.6</v>
      </c>
      <c r="C5" s="10">
        <v>8.6999999999999993</v>
      </c>
      <c r="D5" s="10">
        <v>10.3</v>
      </c>
      <c r="E5" s="10">
        <v>12.7</v>
      </c>
      <c r="F5" s="10">
        <v>10.9</v>
      </c>
    </row>
    <row r="6" spans="1:6" x14ac:dyDescent="0.25">
      <c r="A6" t="s">
        <v>66</v>
      </c>
      <c r="B6" s="10">
        <v>12.4</v>
      </c>
      <c r="C6" s="10">
        <v>16.2</v>
      </c>
      <c r="D6" s="10">
        <v>16.8</v>
      </c>
      <c r="E6" s="10">
        <v>8.4</v>
      </c>
      <c r="F6" s="10">
        <v>13.3</v>
      </c>
    </row>
    <row r="7" spans="1:6" x14ac:dyDescent="0.25">
      <c r="A7" t="s">
        <v>67</v>
      </c>
      <c r="B7" s="10">
        <v>4.2</v>
      </c>
      <c r="C7" s="10">
        <v>3.3</v>
      </c>
      <c r="D7" s="10">
        <v>2.9</v>
      </c>
      <c r="E7" s="10" t="s">
        <v>68</v>
      </c>
      <c r="F7" s="10" t="s">
        <v>68</v>
      </c>
    </row>
    <row r="8" spans="1:6" x14ac:dyDescent="0.25">
      <c r="A8" t="s">
        <v>69</v>
      </c>
      <c r="B8" s="10">
        <v>7</v>
      </c>
      <c r="C8" s="10">
        <v>12</v>
      </c>
      <c r="D8" s="10">
        <v>15.8</v>
      </c>
      <c r="E8" s="10">
        <v>6.1</v>
      </c>
      <c r="F8" s="10">
        <v>14.3</v>
      </c>
    </row>
    <row r="9" spans="1:6" x14ac:dyDescent="0.25">
      <c r="A9" t="s">
        <v>70</v>
      </c>
      <c r="B9" s="10" t="s">
        <v>68</v>
      </c>
      <c r="C9" s="10" t="s">
        <v>68</v>
      </c>
      <c r="D9" s="10" t="s">
        <v>68</v>
      </c>
      <c r="E9" s="10">
        <v>5.3</v>
      </c>
      <c r="F9" s="10">
        <v>11</v>
      </c>
    </row>
    <row r="10" spans="1:6" ht="15.6" x14ac:dyDescent="0.3">
      <c r="A10" s="3" t="s">
        <v>71</v>
      </c>
      <c r="B10" s="11">
        <v>9.6999999999999993</v>
      </c>
      <c r="C10" s="11">
        <v>12.8</v>
      </c>
      <c r="D10" s="11">
        <v>14.2</v>
      </c>
      <c r="E10" s="11">
        <v>8.6</v>
      </c>
      <c r="F10" s="11">
        <v>12.8</v>
      </c>
    </row>
    <row r="11" spans="1:6" x14ac:dyDescent="0.25">
      <c r="A11" t="s">
        <v>72</v>
      </c>
      <c r="B11" s="10">
        <v>16.3</v>
      </c>
      <c r="C11" s="10">
        <v>29.6</v>
      </c>
      <c r="D11" s="10">
        <v>29.3</v>
      </c>
      <c r="E11" s="10">
        <v>24.6</v>
      </c>
      <c r="F11" s="10">
        <v>21.8</v>
      </c>
    </row>
    <row r="12" spans="1:6" x14ac:dyDescent="0.25">
      <c r="A12" t="s">
        <v>73</v>
      </c>
      <c r="B12" s="10">
        <v>13.8</v>
      </c>
      <c r="C12" s="10">
        <v>21.6</v>
      </c>
      <c r="D12" s="10">
        <v>21.3</v>
      </c>
      <c r="E12" s="10">
        <v>16.8</v>
      </c>
      <c r="F12" s="10">
        <v>11.8</v>
      </c>
    </row>
    <row r="13" spans="1:6" x14ac:dyDescent="0.25">
      <c r="A13" t="s">
        <v>74</v>
      </c>
      <c r="B13" s="10">
        <v>0.8</v>
      </c>
      <c r="C13" s="10">
        <v>0.8</v>
      </c>
      <c r="D13" s="10">
        <v>0.3</v>
      </c>
      <c r="E13" s="10">
        <v>0.6</v>
      </c>
      <c r="F13" s="10">
        <v>0.1</v>
      </c>
    </row>
    <row r="14" spans="1:6" ht="15.6" x14ac:dyDescent="0.3">
      <c r="A14" s="3" t="s">
        <v>75</v>
      </c>
      <c r="B14" s="11">
        <v>14.9</v>
      </c>
      <c r="C14" s="11">
        <v>25.7</v>
      </c>
      <c r="D14" s="11">
        <v>25.6</v>
      </c>
      <c r="E14" s="11">
        <v>21</v>
      </c>
      <c r="F14" s="11">
        <v>17.399999999999999</v>
      </c>
    </row>
    <row r="15" spans="1:6" x14ac:dyDescent="0.25">
      <c r="A15" t="s">
        <v>76</v>
      </c>
      <c r="B15" s="10">
        <v>0.2</v>
      </c>
      <c r="C15" s="10">
        <v>0.2</v>
      </c>
      <c r="D15" s="10">
        <v>0.2</v>
      </c>
      <c r="E15" s="10" t="s">
        <v>68</v>
      </c>
      <c r="F15" s="10" t="s">
        <v>68</v>
      </c>
    </row>
    <row r="16" spans="1:6" x14ac:dyDescent="0.25">
      <c r="A16" t="s">
        <v>77</v>
      </c>
      <c r="B16" s="10" t="s">
        <v>68</v>
      </c>
      <c r="C16" s="10" t="s">
        <v>68</v>
      </c>
      <c r="D16" s="10" t="s">
        <v>68</v>
      </c>
      <c r="E16" s="10" t="s">
        <v>68</v>
      </c>
      <c r="F16" s="10" t="s">
        <v>68</v>
      </c>
    </row>
    <row r="17" spans="1:6" x14ac:dyDescent="0.25">
      <c r="A17" t="s">
        <v>78</v>
      </c>
      <c r="B17" s="10" t="s">
        <v>68</v>
      </c>
      <c r="C17" s="10" t="s">
        <v>68</v>
      </c>
      <c r="D17" s="10" t="s">
        <v>68</v>
      </c>
      <c r="E17" s="10">
        <v>1.1000000000000001</v>
      </c>
      <c r="F17" s="10">
        <v>1.4</v>
      </c>
    </row>
    <row r="18" spans="1:6" x14ac:dyDescent="0.25">
      <c r="A18" t="s">
        <v>79</v>
      </c>
      <c r="B18" s="10">
        <v>11.1</v>
      </c>
      <c r="C18" s="10">
        <v>6.1</v>
      </c>
      <c r="D18" s="10">
        <v>3.5</v>
      </c>
      <c r="E18" s="10">
        <v>1.8</v>
      </c>
      <c r="F18" s="10">
        <v>3.6</v>
      </c>
    </row>
    <row r="19" spans="1:6" x14ac:dyDescent="0.25">
      <c r="A19" t="s">
        <v>80</v>
      </c>
      <c r="B19" s="10">
        <v>22.3</v>
      </c>
      <c r="C19" s="10">
        <v>20.8</v>
      </c>
      <c r="D19" s="10">
        <v>22.9</v>
      </c>
      <c r="E19" s="10">
        <v>25.1</v>
      </c>
      <c r="F19" s="10">
        <v>20.2</v>
      </c>
    </row>
    <row r="20" spans="1:6" x14ac:dyDescent="0.25">
      <c r="A20" t="s">
        <v>81</v>
      </c>
      <c r="B20" s="10" t="s">
        <v>68</v>
      </c>
      <c r="C20" s="10" t="s">
        <v>68</v>
      </c>
      <c r="D20" s="10">
        <v>2.9</v>
      </c>
      <c r="E20" s="10">
        <v>3.3</v>
      </c>
      <c r="F20" s="10">
        <v>4.0999999999999996</v>
      </c>
    </row>
    <row r="21" spans="1:6" ht="15.6" x14ac:dyDescent="0.3">
      <c r="A21" s="3" t="s">
        <v>82</v>
      </c>
      <c r="B21" s="11">
        <v>18.7</v>
      </c>
      <c r="C21" s="11">
        <v>16.600000000000001</v>
      </c>
      <c r="D21" s="11">
        <v>16.399999999999999</v>
      </c>
      <c r="E21" s="11">
        <v>14.1</v>
      </c>
      <c r="F21" s="11">
        <v>11.9</v>
      </c>
    </row>
    <row r="22" spans="1:6" x14ac:dyDescent="0.25">
      <c r="A22" t="s">
        <v>83</v>
      </c>
      <c r="B22" s="10">
        <v>24.8</v>
      </c>
      <c r="C22" s="10">
        <v>23.9</v>
      </c>
      <c r="D22" s="10">
        <v>24.4</v>
      </c>
      <c r="E22" s="10">
        <v>22.2</v>
      </c>
      <c r="F22" s="10">
        <v>14</v>
      </c>
    </row>
    <row r="23" spans="1:6" x14ac:dyDescent="0.25">
      <c r="A23" t="s">
        <v>84</v>
      </c>
      <c r="B23" s="10">
        <v>19.899999999999999</v>
      </c>
      <c r="C23" s="10">
        <v>21.2</v>
      </c>
      <c r="D23" s="10">
        <v>21</v>
      </c>
      <c r="E23" s="10">
        <v>20</v>
      </c>
      <c r="F23" s="10">
        <v>12.9</v>
      </c>
    </row>
    <row r="24" spans="1:6" x14ac:dyDescent="0.25">
      <c r="A24" t="s">
        <v>85</v>
      </c>
      <c r="B24" s="10">
        <v>0</v>
      </c>
      <c r="C24" s="10">
        <v>0</v>
      </c>
      <c r="D24" s="10">
        <v>0</v>
      </c>
      <c r="E24" s="10">
        <v>0</v>
      </c>
      <c r="F24" s="10" t="s">
        <v>68</v>
      </c>
    </row>
    <row r="25" spans="1:6" x14ac:dyDescent="0.25">
      <c r="A25" t="s">
        <v>86</v>
      </c>
      <c r="B25" s="10" t="s">
        <v>68</v>
      </c>
      <c r="C25" s="10" t="s">
        <v>68</v>
      </c>
      <c r="D25" s="10" t="s">
        <v>68</v>
      </c>
      <c r="E25" s="10" t="s">
        <v>68</v>
      </c>
      <c r="F25" s="10" t="s">
        <v>68</v>
      </c>
    </row>
    <row r="26" spans="1:6" ht="15.6" x14ac:dyDescent="0.3">
      <c r="A26" s="3" t="s">
        <v>87</v>
      </c>
      <c r="B26" s="11">
        <v>19.5</v>
      </c>
      <c r="C26" s="11">
        <v>19.8</v>
      </c>
      <c r="D26" s="11">
        <v>20</v>
      </c>
      <c r="E26" s="11">
        <v>18.600000000000001</v>
      </c>
      <c r="F26" s="11">
        <v>11.8</v>
      </c>
    </row>
    <row r="27" spans="1:6" x14ac:dyDescent="0.25">
      <c r="A27" t="s">
        <v>88</v>
      </c>
      <c r="B27" s="10">
        <v>11.2</v>
      </c>
      <c r="C27" s="10">
        <v>11.8</v>
      </c>
      <c r="D27" s="10">
        <v>13.8</v>
      </c>
      <c r="E27" s="10">
        <v>15.5</v>
      </c>
      <c r="F27" s="10">
        <v>14.9</v>
      </c>
    </row>
    <row r="28" spans="1:6" x14ac:dyDescent="0.25">
      <c r="A28" t="s">
        <v>89</v>
      </c>
      <c r="B28" s="10">
        <v>23.8</v>
      </c>
      <c r="C28" s="10">
        <v>21.6</v>
      </c>
      <c r="D28" s="10">
        <v>19.600000000000001</v>
      </c>
      <c r="E28" s="10">
        <v>19.8</v>
      </c>
      <c r="F28" s="10">
        <v>3.8</v>
      </c>
    </row>
    <row r="29" spans="1:6" x14ac:dyDescent="0.25">
      <c r="A29" t="s">
        <v>90</v>
      </c>
      <c r="B29" s="10">
        <v>3</v>
      </c>
      <c r="C29" s="10">
        <v>2.8</v>
      </c>
      <c r="D29" s="10">
        <v>2.6</v>
      </c>
      <c r="E29" s="10">
        <v>2.2000000000000002</v>
      </c>
      <c r="F29" s="10">
        <v>0.2</v>
      </c>
    </row>
    <row r="30" spans="1:6" x14ac:dyDescent="0.25">
      <c r="A30" t="s">
        <v>91</v>
      </c>
      <c r="B30" s="10" t="s">
        <v>68</v>
      </c>
      <c r="C30" s="10" t="s">
        <v>68</v>
      </c>
      <c r="D30" s="10" t="s">
        <v>68</v>
      </c>
      <c r="E30" s="10">
        <v>0.3</v>
      </c>
      <c r="F30" s="10">
        <v>2.2000000000000002</v>
      </c>
    </row>
    <row r="31" spans="1:6" ht="15.6" x14ac:dyDescent="0.3">
      <c r="A31" s="3" t="s">
        <v>92</v>
      </c>
      <c r="B31" s="11">
        <v>14.1</v>
      </c>
      <c r="C31" s="11">
        <v>13.4</v>
      </c>
      <c r="D31" s="11">
        <v>13.8</v>
      </c>
      <c r="E31" s="11">
        <v>13.5</v>
      </c>
      <c r="F31" s="11">
        <v>7.7</v>
      </c>
    </row>
    <row r="32" spans="1:6" ht="15.6" x14ac:dyDescent="0.3">
      <c r="A32" s="3" t="s">
        <v>115</v>
      </c>
      <c r="B32" s="11">
        <v>16.899999999999999</v>
      </c>
      <c r="C32" s="11">
        <v>19.8</v>
      </c>
      <c r="D32" s="11">
        <v>20.6</v>
      </c>
      <c r="E32" s="11">
        <v>18.100000000000001</v>
      </c>
      <c r="F32" s="11">
        <v>14.8</v>
      </c>
    </row>
    <row r="33" spans="1:6" ht="15.6" x14ac:dyDescent="0.3">
      <c r="A33" s="3" t="s">
        <v>149</v>
      </c>
      <c r="B33" s="11">
        <v>9.1999999999999993</v>
      </c>
      <c r="C33" s="11">
        <v>5.3</v>
      </c>
      <c r="D33" s="11">
        <v>3.3</v>
      </c>
      <c r="E33" s="11">
        <v>1.5</v>
      </c>
      <c r="F33" s="11" t="s">
        <v>68</v>
      </c>
    </row>
    <row r="34" spans="1:6" ht="15.6" x14ac:dyDescent="0.3">
      <c r="A34" s="3" t="s">
        <v>116</v>
      </c>
      <c r="B34" s="11">
        <v>1</v>
      </c>
      <c r="C34" s="11">
        <v>1.1000000000000001</v>
      </c>
      <c r="D34" s="11">
        <v>1.6</v>
      </c>
      <c r="E34" s="11">
        <v>2.2999999999999998</v>
      </c>
      <c r="F34" s="11">
        <v>3.2</v>
      </c>
    </row>
    <row r="35" spans="1:6" ht="15.6" x14ac:dyDescent="0.3">
      <c r="A35" s="3" t="s">
        <v>32</v>
      </c>
      <c r="B35" s="11">
        <v>15.3</v>
      </c>
      <c r="C35" s="11">
        <v>17.7</v>
      </c>
      <c r="D35" s="11">
        <v>18.100000000000001</v>
      </c>
      <c r="E35" s="11">
        <v>15</v>
      </c>
      <c r="F35" s="11">
        <v>12.4</v>
      </c>
    </row>
    <row r="37" spans="1:6" x14ac:dyDescent="0.25">
      <c r="A37" t="s">
        <v>150</v>
      </c>
    </row>
    <row r="38" spans="1:6" x14ac:dyDescent="0.25">
      <c r="A38" t="s">
        <v>35</v>
      </c>
    </row>
    <row r="39" spans="1:6" x14ac:dyDescent="0.25">
      <c r="A39" t="s">
        <v>93</v>
      </c>
    </row>
    <row r="40" spans="1:6" x14ac:dyDescent="0.25">
      <c r="A40" t="s">
        <v>151</v>
      </c>
    </row>
    <row r="41" spans="1:6" x14ac:dyDescent="0.25">
      <c r="A41" t="s">
        <v>94</v>
      </c>
    </row>
    <row r="42" spans="1:6" x14ac:dyDescent="0.25">
      <c r="A42" t="s">
        <v>95</v>
      </c>
    </row>
    <row r="43" spans="1:6" x14ac:dyDescent="0.25">
      <c r="A43" t="s">
        <v>96</v>
      </c>
    </row>
    <row r="44" spans="1:6" x14ac:dyDescent="0.25">
      <c r="A44" t="s">
        <v>97</v>
      </c>
    </row>
    <row r="45" spans="1:6" x14ac:dyDescent="0.25">
      <c r="A45" t="s">
        <v>98</v>
      </c>
    </row>
    <row r="46" spans="1:6" x14ac:dyDescent="0.25">
      <c r="A46" t="s">
        <v>99</v>
      </c>
    </row>
    <row r="47" spans="1:6" x14ac:dyDescent="0.25">
      <c r="A47" t="s">
        <v>100</v>
      </c>
    </row>
    <row r="48" spans="1:6" x14ac:dyDescent="0.25">
      <c r="A48" t="s">
        <v>101</v>
      </c>
    </row>
    <row r="49" spans="1:1" x14ac:dyDescent="0.25">
      <c r="A49" t="s">
        <v>732</v>
      </c>
    </row>
    <row r="50" spans="1:1" x14ac:dyDescent="0.25">
      <c r="A50" t="s">
        <v>57</v>
      </c>
    </row>
    <row r="51" spans="1:1" x14ac:dyDescent="0.25">
      <c r="A51" t="s">
        <v>58</v>
      </c>
    </row>
    <row r="52" spans="1:1" x14ac:dyDescent="0.25">
      <c r="A52" t="s">
        <v>59</v>
      </c>
    </row>
    <row r="53" spans="1:1" x14ac:dyDescent="0.25">
      <c r="A53" t="s">
        <v>60</v>
      </c>
    </row>
  </sheetData>
  <pageMargins left="0.7" right="0.7" top="0.75" bottom="0.75" header="0.3" footer="0.3"/>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53"/>
  <sheetViews>
    <sheetView workbookViewId="0"/>
  </sheetViews>
  <sheetFormatPr defaultColWidth="10.90625" defaultRowHeight="15" x14ac:dyDescent="0.25"/>
  <cols>
    <col min="1" max="1" width="24.7265625" customWidth="1"/>
    <col min="2" max="6" width="14.7265625" customWidth="1"/>
  </cols>
  <sheetData>
    <row r="1" spans="1:6" ht="30" customHeight="1" x14ac:dyDescent="0.35">
      <c r="A1" s="1" t="s">
        <v>733</v>
      </c>
    </row>
    <row r="2" spans="1:6" x14ac:dyDescent="0.25">
      <c r="A2" t="s">
        <v>734</v>
      </c>
    </row>
    <row r="3" spans="1:6" ht="30" customHeight="1" x14ac:dyDescent="0.3">
      <c r="A3" s="3" t="s">
        <v>733</v>
      </c>
    </row>
    <row r="4" spans="1:6" ht="31.2" x14ac:dyDescent="0.3">
      <c r="A4" s="6" t="s">
        <v>155</v>
      </c>
      <c r="B4" s="5" t="s">
        <v>42</v>
      </c>
      <c r="C4" s="5" t="s">
        <v>43</v>
      </c>
      <c r="D4" s="5" t="s">
        <v>44</v>
      </c>
      <c r="E4" s="5" t="s">
        <v>45</v>
      </c>
      <c r="F4" s="5" t="s">
        <v>46</v>
      </c>
    </row>
    <row r="5" spans="1:6" x14ac:dyDescent="0.25">
      <c r="A5" t="s">
        <v>65</v>
      </c>
      <c r="B5" s="10">
        <v>5.6</v>
      </c>
      <c r="C5" s="10">
        <v>8.6999999999999993</v>
      </c>
      <c r="D5" s="10">
        <v>12.2</v>
      </c>
      <c r="E5" s="10">
        <v>15.7</v>
      </c>
      <c r="F5" s="10">
        <v>13.7</v>
      </c>
    </row>
    <row r="6" spans="1:6" x14ac:dyDescent="0.25">
      <c r="A6" t="s">
        <v>66</v>
      </c>
      <c r="B6" s="10">
        <v>11.4</v>
      </c>
      <c r="C6" s="10">
        <v>11.7</v>
      </c>
      <c r="D6" s="10">
        <v>14.2</v>
      </c>
      <c r="E6" s="10">
        <v>12.8</v>
      </c>
      <c r="F6" s="10">
        <v>11.8</v>
      </c>
    </row>
    <row r="7" spans="1:6" x14ac:dyDescent="0.25">
      <c r="A7" t="s">
        <v>67</v>
      </c>
      <c r="B7" s="10">
        <v>0.2</v>
      </c>
      <c r="C7" s="10">
        <v>0.6</v>
      </c>
      <c r="D7" s="10">
        <v>0.5</v>
      </c>
      <c r="E7" s="10" t="s">
        <v>68</v>
      </c>
      <c r="F7" s="10" t="s">
        <v>68</v>
      </c>
    </row>
    <row r="8" spans="1:6" x14ac:dyDescent="0.25">
      <c r="A8" t="s">
        <v>69</v>
      </c>
      <c r="B8" s="10">
        <v>6.6</v>
      </c>
      <c r="C8" s="10">
        <v>8.3000000000000007</v>
      </c>
      <c r="D8" s="10">
        <v>6.8</v>
      </c>
      <c r="E8" s="10">
        <v>5.5</v>
      </c>
      <c r="F8" s="10">
        <v>4.5999999999999996</v>
      </c>
    </row>
    <row r="9" spans="1:6" x14ac:dyDescent="0.25">
      <c r="A9" t="s">
        <v>70</v>
      </c>
      <c r="B9" s="10" t="s">
        <v>68</v>
      </c>
      <c r="C9" s="10" t="s">
        <v>68</v>
      </c>
      <c r="D9" s="10" t="s">
        <v>68</v>
      </c>
      <c r="E9" s="10">
        <v>2.8</v>
      </c>
      <c r="F9" s="10">
        <v>3.2</v>
      </c>
    </row>
    <row r="10" spans="1:6" ht="15.6" x14ac:dyDescent="0.3">
      <c r="A10" s="3" t="s">
        <v>71</v>
      </c>
      <c r="B10" s="11">
        <v>8.5</v>
      </c>
      <c r="C10" s="11">
        <v>9.6</v>
      </c>
      <c r="D10" s="11">
        <v>11</v>
      </c>
      <c r="E10" s="11">
        <v>10.8</v>
      </c>
      <c r="F10" s="11">
        <v>9.6999999999999993</v>
      </c>
    </row>
    <row r="11" spans="1:6" x14ac:dyDescent="0.25">
      <c r="A11" t="s">
        <v>72</v>
      </c>
      <c r="B11" s="10">
        <v>3.8</v>
      </c>
      <c r="C11" s="10">
        <v>5.8</v>
      </c>
      <c r="D11" s="10">
        <v>6.9</v>
      </c>
      <c r="E11" s="10">
        <v>7.1</v>
      </c>
      <c r="F11" s="10">
        <v>5.9</v>
      </c>
    </row>
    <row r="12" spans="1:6" x14ac:dyDescent="0.25">
      <c r="A12" t="s">
        <v>73</v>
      </c>
      <c r="B12" s="10">
        <v>5.2</v>
      </c>
      <c r="C12" s="10">
        <v>6.1</v>
      </c>
      <c r="D12" s="10">
        <v>6.1</v>
      </c>
      <c r="E12" s="10">
        <v>5.6</v>
      </c>
      <c r="F12" s="10">
        <v>3.5</v>
      </c>
    </row>
    <row r="13" spans="1:6" x14ac:dyDescent="0.25">
      <c r="A13" t="s">
        <v>74</v>
      </c>
      <c r="B13" s="10">
        <v>0.3</v>
      </c>
      <c r="C13" s="10">
        <v>0.3</v>
      </c>
      <c r="D13" s="10">
        <v>0.1</v>
      </c>
      <c r="E13" s="10" t="s">
        <v>68</v>
      </c>
      <c r="F13" s="10" t="s">
        <v>68</v>
      </c>
    </row>
    <row r="14" spans="1:6" ht="15.6" x14ac:dyDescent="0.3">
      <c r="A14" s="3" t="s">
        <v>75</v>
      </c>
      <c r="B14" s="11">
        <v>4.0999999999999996</v>
      </c>
      <c r="C14" s="11">
        <v>5.6</v>
      </c>
      <c r="D14" s="11">
        <v>6.4</v>
      </c>
      <c r="E14" s="11">
        <v>6.3</v>
      </c>
      <c r="F14" s="11">
        <v>4.8</v>
      </c>
    </row>
    <row r="15" spans="1:6" x14ac:dyDescent="0.25">
      <c r="A15" t="s">
        <v>76</v>
      </c>
      <c r="B15" s="10">
        <v>0.1</v>
      </c>
      <c r="C15" s="10">
        <v>0.1</v>
      </c>
      <c r="D15" s="10" t="s">
        <v>68</v>
      </c>
      <c r="E15" s="10" t="s">
        <v>68</v>
      </c>
      <c r="F15" s="10" t="s">
        <v>68</v>
      </c>
    </row>
    <row r="16" spans="1:6" x14ac:dyDescent="0.25">
      <c r="A16" t="s">
        <v>77</v>
      </c>
      <c r="B16" s="10" t="s">
        <v>68</v>
      </c>
      <c r="C16" s="10" t="s">
        <v>68</v>
      </c>
      <c r="D16" s="10" t="s">
        <v>68</v>
      </c>
      <c r="E16" s="10" t="s">
        <v>68</v>
      </c>
      <c r="F16" s="10" t="s">
        <v>68</v>
      </c>
    </row>
    <row r="17" spans="1:6" x14ac:dyDescent="0.25">
      <c r="A17" t="s">
        <v>78</v>
      </c>
      <c r="B17" s="10" t="s">
        <v>68</v>
      </c>
      <c r="C17" s="10" t="s">
        <v>68</v>
      </c>
      <c r="D17" s="10" t="s">
        <v>68</v>
      </c>
      <c r="E17" s="10">
        <v>0.2</v>
      </c>
      <c r="F17" s="10">
        <v>0.1</v>
      </c>
    </row>
    <row r="18" spans="1:6" x14ac:dyDescent="0.25">
      <c r="A18" t="s">
        <v>79</v>
      </c>
      <c r="B18" s="10">
        <v>1.8</v>
      </c>
      <c r="C18" s="10">
        <v>1.1000000000000001</v>
      </c>
      <c r="D18" s="10">
        <v>1.1000000000000001</v>
      </c>
      <c r="E18" s="10">
        <v>1.2</v>
      </c>
      <c r="F18" s="10">
        <v>0.8</v>
      </c>
    </row>
    <row r="19" spans="1:6" x14ac:dyDescent="0.25">
      <c r="A19" t="s">
        <v>80</v>
      </c>
      <c r="B19" s="10">
        <v>4.3</v>
      </c>
      <c r="C19" s="10">
        <v>5.8</v>
      </c>
      <c r="D19" s="10">
        <v>6.3</v>
      </c>
      <c r="E19" s="10">
        <v>7</v>
      </c>
      <c r="F19" s="10">
        <v>6.5</v>
      </c>
    </row>
    <row r="20" spans="1:6" x14ac:dyDescent="0.25">
      <c r="A20" t="s">
        <v>81</v>
      </c>
      <c r="B20" s="10" t="s">
        <v>68</v>
      </c>
      <c r="C20" s="10" t="s">
        <v>68</v>
      </c>
      <c r="D20" s="10">
        <v>1</v>
      </c>
      <c r="E20" s="10">
        <v>1.8</v>
      </c>
      <c r="F20" s="10">
        <v>1.9</v>
      </c>
    </row>
    <row r="21" spans="1:6" ht="15.6" x14ac:dyDescent="0.3">
      <c r="A21" s="3" t="s">
        <v>82</v>
      </c>
      <c r="B21" s="11">
        <v>3.5</v>
      </c>
      <c r="C21" s="11">
        <v>4.5</v>
      </c>
      <c r="D21" s="11">
        <v>4.5999999999999996</v>
      </c>
      <c r="E21" s="11">
        <v>4.2</v>
      </c>
      <c r="F21" s="11">
        <v>3.9</v>
      </c>
    </row>
    <row r="22" spans="1:6" x14ac:dyDescent="0.25">
      <c r="A22" t="s">
        <v>83</v>
      </c>
      <c r="B22" s="10">
        <v>8.6999999999999993</v>
      </c>
      <c r="C22" s="10">
        <v>9.4</v>
      </c>
      <c r="D22" s="10">
        <v>8.6</v>
      </c>
      <c r="E22" s="10">
        <v>8.9</v>
      </c>
      <c r="F22" s="10">
        <v>8.6</v>
      </c>
    </row>
    <row r="23" spans="1:6" x14ac:dyDescent="0.25">
      <c r="A23" t="s">
        <v>84</v>
      </c>
      <c r="B23" s="10">
        <v>5.7</v>
      </c>
      <c r="C23" s="10">
        <v>6.5</v>
      </c>
      <c r="D23" s="10">
        <v>4.5</v>
      </c>
      <c r="E23" s="10">
        <v>5.3</v>
      </c>
      <c r="F23" s="10">
        <v>4.9000000000000004</v>
      </c>
    </row>
    <row r="24" spans="1:6" x14ac:dyDescent="0.25">
      <c r="A24" t="s">
        <v>85</v>
      </c>
      <c r="B24" s="10">
        <v>0.1</v>
      </c>
      <c r="C24" s="10">
        <v>0</v>
      </c>
      <c r="D24" s="10">
        <v>0</v>
      </c>
      <c r="E24" s="10">
        <v>0</v>
      </c>
      <c r="F24" s="10">
        <v>0</v>
      </c>
    </row>
    <row r="25" spans="1:6" x14ac:dyDescent="0.25">
      <c r="A25" t="s">
        <v>86</v>
      </c>
      <c r="B25" s="10" t="s">
        <v>68</v>
      </c>
      <c r="C25" s="10" t="s">
        <v>68</v>
      </c>
      <c r="D25" s="10" t="s">
        <v>68</v>
      </c>
      <c r="E25" s="10" t="s">
        <v>68</v>
      </c>
      <c r="F25" s="10" t="s">
        <v>68</v>
      </c>
    </row>
    <row r="26" spans="1:6" ht="15.6" x14ac:dyDescent="0.3">
      <c r="A26" s="3" t="s">
        <v>87</v>
      </c>
      <c r="B26" s="11">
        <v>6.4</v>
      </c>
      <c r="C26" s="11">
        <v>7.2</v>
      </c>
      <c r="D26" s="11">
        <v>6.1</v>
      </c>
      <c r="E26" s="11">
        <v>6.5</v>
      </c>
      <c r="F26" s="11">
        <v>6.2</v>
      </c>
    </row>
    <row r="27" spans="1:6" x14ac:dyDescent="0.25">
      <c r="A27" t="s">
        <v>88</v>
      </c>
      <c r="B27" s="10">
        <v>6.8</v>
      </c>
      <c r="C27" s="10">
        <v>8.6999999999999993</v>
      </c>
      <c r="D27" s="10">
        <v>9.9</v>
      </c>
      <c r="E27" s="10">
        <v>8.6</v>
      </c>
      <c r="F27" s="10">
        <v>6.1</v>
      </c>
    </row>
    <row r="28" spans="1:6" x14ac:dyDescent="0.25">
      <c r="A28" t="s">
        <v>89</v>
      </c>
      <c r="B28" s="10">
        <v>5</v>
      </c>
      <c r="C28" s="10">
        <v>4.2</v>
      </c>
      <c r="D28" s="10">
        <v>3.9</v>
      </c>
      <c r="E28" s="10">
        <v>5.0999999999999996</v>
      </c>
      <c r="F28" s="10">
        <v>4.0999999999999996</v>
      </c>
    </row>
    <row r="29" spans="1:6" x14ac:dyDescent="0.25">
      <c r="A29" t="s">
        <v>90</v>
      </c>
      <c r="B29" s="10">
        <v>1.2</v>
      </c>
      <c r="C29" s="10">
        <v>1.3</v>
      </c>
      <c r="D29" s="10">
        <v>1.6</v>
      </c>
      <c r="E29" s="10">
        <v>1.4</v>
      </c>
      <c r="F29" s="10">
        <v>3.8</v>
      </c>
    </row>
    <row r="30" spans="1:6" x14ac:dyDescent="0.25">
      <c r="A30" t="s">
        <v>91</v>
      </c>
      <c r="B30" s="10" t="s">
        <v>68</v>
      </c>
      <c r="C30" s="10" t="s">
        <v>68</v>
      </c>
      <c r="D30" s="10">
        <v>0.5</v>
      </c>
      <c r="E30" s="10">
        <v>0.3</v>
      </c>
      <c r="F30" s="10">
        <v>0.3</v>
      </c>
    </row>
    <row r="31" spans="1:6" ht="15.6" x14ac:dyDescent="0.3">
      <c r="A31" s="3" t="s">
        <v>92</v>
      </c>
      <c r="B31" s="11">
        <v>5.5</v>
      </c>
      <c r="C31" s="11">
        <v>6.2</v>
      </c>
      <c r="D31" s="11">
        <v>6.7</v>
      </c>
      <c r="E31" s="11">
        <v>5.7</v>
      </c>
      <c r="F31" s="11">
        <v>4.5</v>
      </c>
    </row>
    <row r="32" spans="1:6" ht="15.6" x14ac:dyDescent="0.3">
      <c r="A32" s="3" t="s">
        <v>115</v>
      </c>
      <c r="B32" s="11">
        <v>6.4</v>
      </c>
      <c r="C32" s="11">
        <v>7.6</v>
      </c>
      <c r="D32" s="11">
        <v>8.1</v>
      </c>
      <c r="E32" s="11">
        <v>8.1999999999999993</v>
      </c>
      <c r="F32" s="11">
        <v>7.1</v>
      </c>
    </row>
    <row r="33" spans="1:6" ht="15.6" x14ac:dyDescent="0.3">
      <c r="A33" s="3" t="s">
        <v>149</v>
      </c>
      <c r="B33" s="11">
        <v>1.4</v>
      </c>
      <c r="C33" s="11">
        <v>0.9</v>
      </c>
      <c r="D33" s="11">
        <v>0.9</v>
      </c>
      <c r="E33" s="11">
        <v>0.8</v>
      </c>
      <c r="F33" s="11" t="s">
        <v>68</v>
      </c>
    </row>
    <row r="34" spans="1:6" ht="15.6" x14ac:dyDescent="0.3">
      <c r="A34" s="3" t="s">
        <v>116</v>
      </c>
      <c r="B34" s="11">
        <v>0.5</v>
      </c>
      <c r="C34" s="11">
        <v>0.5</v>
      </c>
      <c r="D34" s="11">
        <v>0.7</v>
      </c>
      <c r="E34" s="11">
        <v>1.3</v>
      </c>
      <c r="F34" s="11">
        <v>1.5</v>
      </c>
    </row>
    <row r="35" spans="1:6" ht="15.6" x14ac:dyDescent="0.3">
      <c r="A35" s="3" t="s">
        <v>32</v>
      </c>
      <c r="B35" s="11">
        <v>5.7</v>
      </c>
      <c r="C35" s="11">
        <v>6.8</v>
      </c>
      <c r="D35" s="11">
        <v>7.1</v>
      </c>
      <c r="E35" s="11">
        <v>6.8</v>
      </c>
      <c r="F35" s="11">
        <v>6</v>
      </c>
    </row>
    <row r="37" spans="1:6" x14ac:dyDescent="0.25">
      <c r="A37" t="s">
        <v>150</v>
      </c>
    </row>
    <row r="38" spans="1:6" x14ac:dyDescent="0.25">
      <c r="A38" t="s">
        <v>35</v>
      </c>
    </row>
    <row r="39" spans="1:6" x14ac:dyDescent="0.25">
      <c r="A39" t="s">
        <v>93</v>
      </c>
    </row>
    <row r="40" spans="1:6" x14ac:dyDescent="0.25">
      <c r="A40" t="s">
        <v>151</v>
      </c>
    </row>
    <row r="41" spans="1:6" x14ac:dyDescent="0.25">
      <c r="A41" t="s">
        <v>94</v>
      </c>
    </row>
    <row r="42" spans="1:6" x14ac:dyDescent="0.25">
      <c r="A42" t="s">
        <v>95</v>
      </c>
    </row>
    <row r="43" spans="1:6" x14ac:dyDescent="0.25">
      <c r="A43" t="s">
        <v>96</v>
      </c>
    </row>
    <row r="44" spans="1:6" x14ac:dyDescent="0.25">
      <c r="A44" t="s">
        <v>97</v>
      </c>
    </row>
    <row r="45" spans="1:6" x14ac:dyDescent="0.25">
      <c r="A45" t="s">
        <v>98</v>
      </c>
    </row>
    <row r="46" spans="1:6" x14ac:dyDescent="0.25">
      <c r="A46" t="s">
        <v>99</v>
      </c>
    </row>
    <row r="47" spans="1:6" x14ac:dyDescent="0.25">
      <c r="A47" t="s">
        <v>100</v>
      </c>
    </row>
    <row r="48" spans="1:6" x14ac:dyDescent="0.25">
      <c r="A48" t="s">
        <v>101</v>
      </c>
    </row>
    <row r="49" spans="1:1" x14ac:dyDescent="0.25">
      <c r="A49" t="s">
        <v>732</v>
      </c>
    </row>
    <row r="50" spans="1:1" x14ac:dyDescent="0.25">
      <c r="A50" t="s">
        <v>57</v>
      </c>
    </row>
    <row r="51" spans="1:1" x14ac:dyDescent="0.25">
      <c r="A51" t="s">
        <v>58</v>
      </c>
    </row>
    <row r="52" spans="1:1" x14ac:dyDescent="0.25">
      <c r="A52" t="s">
        <v>59</v>
      </c>
    </row>
    <row r="53" spans="1:1" x14ac:dyDescent="0.25">
      <c r="A53" t="s">
        <v>60</v>
      </c>
    </row>
  </sheetData>
  <pageMargins left="0.7" right="0.7" top="0.75" bottom="0.75" header="0.3" footer="0.3"/>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53"/>
  <sheetViews>
    <sheetView workbookViewId="0"/>
  </sheetViews>
  <sheetFormatPr defaultColWidth="10.90625" defaultRowHeight="15" x14ac:dyDescent="0.25"/>
  <cols>
    <col min="1" max="1" width="24.7265625" customWidth="1"/>
    <col min="2" max="6" width="14.7265625" customWidth="1"/>
  </cols>
  <sheetData>
    <row r="1" spans="1:6" ht="30" customHeight="1" x14ac:dyDescent="0.35">
      <c r="A1" s="1" t="s">
        <v>736</v>
      </c>
    </row>
    <row r="2" spans="1:6" x14ac:dyDescent="0.25">
      <c r="A2" t="s">
        <v>737</v>
      </c>
    </row>
    <row r="3" spans="1:6" ht="30" customHeight="1" x14ac:dyDescent="0.3">
      <c r="A3" s="3" t="s">
        <v>736</v>
      </c>
    </row>
    <row r="4" spans="1:6" ht="31.2" x14ac:dyDescent="0.3">
      <c r="A4" s="6" t="s">
        <v>155</v>
      </c>
      <c r="B4" s="5" t="s">
        <v>42</v>
      </c>
      <c r="C4" s="5" t="s">
        <v>43</v>
      </c>
      <c r="D4" s="5" t="s">
        <v>44</v>
      </c>
      <c r="E4" s="5" t="s">
        <v>45</v>
      </c>
      <c r="F4" s="5" t="s">
        <v>46</v>
      </c>
    </row>
    <row r="5" spans="1:6" x14ac:dyDescent="0.25">
      <c r="A5" t="s">
        <v>65</v>
      </c>
      <c r="B5" s="10">
        <v>1.5</v>
      </c>
      <c r="C5" s="10">
        <v>1.6</v>
      </c>
      <c r="D5" s="10">
        <v>2</v>
      </c>
      <c r="E5" s="10">
        <v>5.4</v>
      </c>
      <c r="F5" s="10">
        <v>6.3</v>
      </c>
    </row>
    <row r="6" spans="1:6" x14ac:dyDescent="0.25">
      <c r="A6" t="s">
        <v>66</v>
      </c>
      <c r="B6" s="10">
        <v>0.9</v>
      </c>
      <c r="C6" s="10">
        <v>1.5</v>
      </c>
      <c r="D6" s="10">
        <v>1.7</v>
      </c>
      <c r="E6" s="10">
        <v>5.5</v>
      </c>
      <c r="F6" s="10">
        <v>6.1</v>
      </c>
    </row>
    <row r="7" spans="1:6" x14ac:dyDescent="0.25">
      <c r="A7" t="s">
        <v>67</v>
      </c>
      <c r="B7" s="10">
        <v>0.4</v>
      </c>
      <c r="C7" s="10">
        <v>0.4</v>
      </c>
      <c r="D7" s="10" t="s">
        <v>68</v>
      </c>
      <c r="E7" s="10" t="s">
        <v>68</v>
      </c>
      <c r="F7" s="10" t="s">
        <v>68</v>
      </c>
    </row>
    <row r="8" spans="1:6" x14ac:dyDescent="0.25">
      <c r="A8" t="s">
        <v>69</v>
      </c>
      <c r="B8" s="10">
        <v>6.1</v>
      </c>
      <c r="C8" s="10">
        <v>6.3</v>
      </c>
      <c r="D8" s="10">
        <v>5.7</v>
      </c>
      <c r="E8" s="10">
        <v>7.2</v>
      </c>
      <c r="F8" s="10">
        <v>7.3</v>
      </c>
    </row>
    <row r="9" spans="1:6" x14ac:dyDescent="0.25">
      <c r="A9" t="s">
        <v>70</v>
      </c>
      <c r="B9" s="10" t="s">
        <v>68</v>
      </c>
      <c r="C9" s="10" t="s">
        <v>68</v>
      </c>
      <c r="D9" s="10" t="s">
        <v>68</v>
      </c>
      <c r="E9" s="10">
        <v>5.9</v>
      </c>
      <c r="F9" s="10">
        <v>5.8</v>
      </c>
    </row>
    <row r="10" spans="1:6" ht="15.6" x14ac:dyDescent="0.3">
      <c r="A10" s="3" t="s">
        <v>71</v>
      </c>
      <c r="B10" s="11">
        <v>2.4</v>
      </c>
      <c r="C10" s="11">
        <v>2.8</v>
      </c>
      <c r="D10" s="11">
        <v>2.7</v>
      </c>
      <c r="E10" s="11">
        <v>5.9</v>
      </c>
      <c r="F10" s="11">
        <v>6.4</v>
      </c>
    </row>
    <row r="11" spans="1:6" x14ac:dyDescent="0.25">
      <c r="A11" t="s">
        <v>72</v>
      </c>
      <c r="B11" s="10">
        <v>3.2</v>
      </c>
      <c r="C11" s="10">
        <v>3.1</v>
      </c>
      <c r="D11" s="10">
        <v>3.6</v>
      </c>
      <c r="E11" s="10">
        <v>3.5</v>
      </c>
      <c r="F11" s="10">
        <v>3.4</v>
      </c>
    </row>
    <row r="12" spans="1:6" x14ac:dyDescent="0.25">
      <c r="A12" t="s">
        <v>73</v>
      </c>
      <c r="B12" s="10">
        <v>3</v>
      </c>
      <c r="C12" s="10">
        <v>4.4000000000000004</v>
      </c>
      <c r="D12" s="10">
        <v>4.7</v>
      </c>
      <c r="E12" s="10">
        <v>4.5999999999999996</v>
      </c>
      <c r="F12" s="10">
        <v>4.9000000000000004</v>
      </c>
    </row>
    <row r="13" spans="1:6" x14ac:dyDescent="0.25">
      <c r="A13" t="s">
        <v>74</v>
      </c>
      <c r="B13" s="10">
        <v>1.4</v>
      </c>
      <c r="C13" s="10">
        <v>1.1000000000000001</v>
      </c>
      <c r="D13" s="10">
        <v>0.4</v>
      </c>
      <c r="E13" s="10">
        <v>0.1</v>
      </c>
      <c r="F13" s="10">
        <v>0.6</v>
      </c>
    </row>
    <row r="14" spans="1:6" ht="15.6" x14ac:dyDescent="0.3">
      <c r="A14" s="3" t="s">
        <v>75</v>
      </c>
      <c r="B14" s="11">
        <v>3.1</v>
      </c>
      <c r="C14" s="11">
        <v>3.4</v>
      </c>
      <c r="D14" s="11">
        <v>3.8</v>
      </c>
      <c r="E14" s="11">
        <v>3.7</v>
      </c>
      <c r="F14" s="11">
        <v>3.8</v>
      </c>
    </row>
    <row r="15" spans="1:6" x14ac:dyDescent="0.25">
      <c r="A15" t="s">
        <v>76</v>
      </c>
      <c r="B15" s="10">
        <v>0.1</v>
      </c>
      <c r="C15" s="10">
        <v>0.1</v>
      </c>
      <c r="D15" s="10">
        <v>0.8</v>
      </c>
      <c r="E15" s="10" t="s">
        <v>68</v>
      </c>
      <c r="F15" s="10" t="s">
        <v>68</v>
      </c>
    </row>
    <row r="16" spans="1:6" x14ac:dyDescent="0.25">
      <c r="A16" t="s">
        <v>77</v>
      </c>
      <c r="B16" s="10" t="s">
        <v>68</v>
      </c>
      <c r="C16" s="10" t="s">
        <v>68</v>
      </c>
      <c r="D16" s="10" t="s">
        <v>68</v>
      </c>
      <c r="E16" s="10" t="s">
        <v>68</v>
      </c>
      <c r="F16" s="10" t="s">
        <v>68</v>
      </c>
    </row>
    <row r="17" spans="1:6" x14ac:dyDescent="0.25">
      <c r="A17" t="s">
        <v>78</v>
      </c>
      <c r="B17" s="10" t="s">
        <v>68</v>
      </c>
      <c r="C17" s="10" t="s">
        <v>68</v>
      </c>
      <c r="D17" s="10" t="s">
        <v>68</v>
      </c>
      <c r="E17" s="10">
        <v>1.9</v>
      </c>
      <c r="F17" s="10">
        <v>2.2000000000000002</v>
      </c>
    </row>
    <row r="18" spans="1:6" x14ac:dyDescent="0.25">
      <c r="A18" t="s">
        <v>79</v>
      </c>
      <c r="B18" s="10">
        <v>2</v>
      </c>
      <c r="C18" s="10">
        <v>1.6</v>
      </c>
      <c r="D18" s="10">
        <v>1.4</v>
      </c>
      <c r="E18" s="10">
        <v>1.2</v>
      </c>
      <c r="F18" s="10">
        <v>1.2</v>
      </c>
    </row>
    <row r="19" spans="1:6" x14ac:dyDescent="0.25">
      <c r="A19" t="s">
        <v>80</v>
      </c>
      <c r="B19" s="10">
        <v>2.8</v>
      </c>
      <c r="C19" s="10">
        <v>2.7</v>
      </c>
      <c r="D19" s="10">
        <v>2.6</v>
      </c>
      <c r="E19" s="10">
        <v>4.3</v>
      </c>
      <c r="F19" s="10">
        <v>3.9</v>
      </c>
    </row>
    <row r="20" spans="1:6" x14ac:dyDescent="0.25">
      <c r="A20" t="s">
        <v>81</v>
      </c>
      <c r="B20" s="10" t="s">
        <v>68</v>
      </c>
      <c r="C20" s="10" t="s">
        <v>68</v>
      </c>
      <c r="D20" s="10">
        <v>2.2000000000000002</v>
      </c>
      <c r="E20" s="10">
        <v>4.5</v>
      </c>
      <c r="F20" s="10">
        <v>4.4000000000000004</v>
      </c>
    </row>
    <row r="21" spans="1:6" ht="15.6" x14ac:dyDescent="0.3">
      <c r="A21" s="3" t="s">
        <v>82</v>
      </c>
      <c r="B21" s="11">
        <v>2.5</v>
      </c>
      <c r="C21" s="11">
        <v>2.2999999999999998</v>
      </c>
      <c r="D21" s="11">
        <v>2.2999999999999998</v>
      </c>
      <c r="E21" s="11">
        <v>3.6</v>
      </c>
      <c r="F21" s="11">
        <v>3.5</v>
      </c>
    </row>
    <row r="22" spans="1:6" x14ac:dyDescent="0.25">
      <c r="A22" t="s">
        <v>83</v>
      </c>
      <c r="B22" s="10">
        <v>5.0999999999999996</v>
      </c>
      <c r="C22" s="10">
        <v>5.3</v>
      </c>
      <c r="D22" s="10">
        <v>5</v>
      </c>
      <c r="E22" s="10">
        <v>5.2</v>
      </c>
      <c r="F22" s="10">
        <v>7.5</v>
      </c>
    </row>
    <row r="23" spans="1:6" x14ac:dyDescent="0.25">
      <c r="A23" t="s">
        <v>84</v>
      </c>
      <c r="B23" s="10">
        <v>4.8</v>
      </c>
      <c r="C23" s="10">
        <v>3.5</v>
      </c>
      <c r="D23" s="10">
        <v>4.0999999999999996</v>
      </c>
      <c r="E23" s="10">
        <v>5.0999999999999996</v>
      </c>
      <c r="F23" s="10">
        <v>7.9</v>
      </c>
    </row>
    <row r="24" spans="1:6" x14ac:dyDescent="0.25">
      <c r="A24" t="s">
        <v>85</v>
      </c>
      <c r="B24" s="10">
        <v>1.2</v>
      </c>
      <c r="C24" s="10">
        <v>0.6</v>
      </c>
      <c r="D24" s="10">
        <v>0.5</v>
      </c>
      <c r="E24" s="10">
        <v>0.6</v>
      </c>
      <c r="F24" s="10">
        <v>1.6</v>
      </c>
    </row>
    <row r="25" spans="1:6" x14ac:dyDescent="0.25">
      <c r="A25" t="s">
        <v>86</v>
      </c>
      <c r="B25" s="10" t="s">
        <v>68</v>
      </c>
      <c r="C25" s="10" t="s">
        <v>68</v>
      </c>
      <c r="D25" s="10" t="s">
        <v>68</v>
      </c>
      <c r="E25" s="10" t="s">
        <v>68</v>
      </c>
      <c r="F25" s="10" t="s">
        <v>68</v>
      </c>
    </row>
    <row r="26" spans="1:6" ht="15.6" x14ac:dyDescent="0.3">
      <c r="A26" s="3" t="s">
        <v>87</v>
      </c>
      <c r="B26" s="11">
        <v>4.4000000000000004</v>
      </c>
      <c r="C26" s="11">
        <v>4</v>
      </c>
      <c r="D26" s="11">
        <v>4.0999999999999996</v>
      </c>
      <c r="E26" s="11">
        <v>4.5999999999999996</v>
      </c>
      <c r="F26" s="11">
        <v>6.9</v>
      </c>
    </row>
    <row r="27" spans="1:6" x14ac:dyDescent="0.25">
      <c r="A27" t="s">
        <v>88</v>
      </c>
      <c r="B27" s="10">
        <v>5.7</v>
      </c>
      <c r="C27" s="10">
        <v>5.2</v>
      </c>
      <c r="D27" s="10">
        <v>5.4</v>
      </c>
      <c r="E27" s="10">
        <v>4.5</v>
      </c>
      <c r="F27" s="10">
        <v>3.6</v>
      </c>
    </row>
    <row r="28" spans="1:6" x14ac:dyDescent="0.25">
      <c r="A28" t="s">
        <v>89</v>
      </c>
      <c r="B28" s="10">
        <v>6.7</v>
      </c>
      <c r="C28" s="10">
        <v>6.9</v>
      </c>
      <c r="D28" s="10">
        <v>6.4</v>
      </c>
      <c r="E28" s="10">
        <v>7.2</v>
      </c>
      <c r="F28" s="10">
        <v>5.4</v>
      </c>
    </row>
    <row r="29" spans="1:6" x14ac:dyDescent="0.25">
      <c r="A29" t="s">
        <v>90</v>
      </c>
      <c r="B29" s="10">
        <v>5.3</v>
      </c>
      <c r="C29" s="10">
        <v>5.2</v>
      </c>
      <c r="D29" s="10">
        <v>5.4</v>
      </c>
      <c r="E29" s="10">
        <v>5.0999999999999996</v>
      </c>
      <c r="F29" s="10">
        <v>2.9</v>
      </c>
    </row>
    <row r="30" spans="1:6" x14ac:dyDescent="0.25">
      <c r="A30" t="s">
        <v>91</v>
      </c>
      <c r="B30" s="10" t="s">
        <v>68</v>
      </c>
      <c r="C30" s="10" t="s">
        <v>68</v>
      </c>
      <c r="D30" s="10" t="s">
        <v>68</v>
      </c>
      <c r="E30" s="10">
        <v>0.6</v>
      </c>
      <c r="F30" s="10">
        <v>2.2999999999999998</v>
      </c>
    </row>
    <row r="31" spans="1:6" ht="15.6" x14ac:dyDescent="0.3">
      <c r="A31" s="3" t="s">
        <v>92</v>
      </c>
      <c r="B31" s="11">
        <v>6</v>
      </c>
      <c r="C31" s="11">
        <v>5.7</v>
      </c>
      <c r="D31" s="11">
        <v>5.7</v>
      </c>
      <c r="E31" s="11">
        <v>5.0999999999999996</v>
      </c>
      <c r="F31" s="11">
        <v>3.9</v>
      </c>
    </row>
    <row r="32" spans="1:6" ht="15.6" x14ac:dyDescent="0.3">
      <c r="A32" s="3" t="s">
        <v>115</v>
      </c>
      <c r="B32" s="11">
        <v>3.8</v>
      </c>
      <c r="C32" s="11">
        <v>3.8</v>
      </c>
      <c r="D32" s="11">
        <v>3.9</v>
      </c>
      <c r="E32" s="11">
        <v>5</v>
      </c>
      <c r="F32" s="11">
        <v>5.5</v>
      </c>
    </row>
    <row r="33" spans="1:6" ht="15.6" x14ac:dyDescent="0.3">
      <c r="A33" s="3" t="s">
        <v>149</v>
      </c>
      <c r="B33" s="11">
        <v>1.6</v>
      </c>
      <c r="C33" s="11">
        <v>1.3</v>
      </c>
      <c r="D33" s="11">
        <v>1</v>
      </c>
      <c r="E33" s="11">
        <v>1.5</v>
      </c>
      <c r="F33" s="11" t="s">
        <v>68</v>
      </c>
    </row>
    <row r="34" spans="1:6" ht="15.6" x14ac:dyDescent="0.3">
      <c r="A34" s="3" t="s">
        <v>116</v>
      </c>
      <c r="B34" s="11">
        <v>2.2000000000000002</v>
      </c>
      <c r="C34" s="11">
        <v>2.1</v>
      </c>
      <c r="D34" s="11">
        <v>2.4</v>
      </c>
      <c r="E34" s="11">
        <v>3.5</v>
      </c>
      <c r="F34" s="11">
        <v>3</v>
      </c>
    </row>
    <row r="35" spans="1:6" ht="15.6" x14ac:dyDescent="0.3">
      <c r="A35" s="3" t="s">
        <v>32</v>
      </c>
      <c r="B35" s="11">
        <v>3.6</v>
      </c>
      <c r="C35" s="11">
        <v>3.6</v>
      </c>
      <c r="D35" s="11">
        <v>3.6</v>
      </c>
      <c r="E35" s="11">
        <v>4.5999999999999996</v>
      </c>
      <c r="F35" s="11">
        <v>5</v>
      </c>
    </row>
    <row r="37" spans="1:6" x14ac:dyDescent="0.25">
      <c r="A37" t="s">
        <v>150</v>
      </c>
    </row>
    <row r="38" spans="1:6" x14ac:dyDescent="0.25">
      <c r="A38" t="s">
        <v>35</v>
      </c>
    </row>
    <row r="39" spans="1:6" x14ac:dyDescent="0.25">
      <c r="A39" t="s">
        <v>93</v>
      </c>
    </row>
    <row r="40" spans="1:6" x14ac:dyDescent="0.25">
      <c r="A40" t="s">
        <v>151</v>
      </c>
    </row>
    <row r="41" spans="1:6" x14ac:dyDescent="0.25">
      <c r="A41" t="s">
        <v>94</v>
      </c>
    </row>
    <row r="42" spans="1:6" x14ac:dyDescent="0.25">
      <c r="A42" t="s">
        <v>95</v>
      </c>
    </row>
    <row r="43" spans="1:6" x14ac:dyDescent="0.25">
      <c r="A43" t="s">
        <v>96</v>
      </c>
    </row>
    <row r="44" spans="1:6" x14ac:dyDescent="0.25">
      <c r="A44" t="s">
        <v>97</v>
      </c>
    </row>
    <row r="45" spans="1:6" x14ac:dyDescent="0.25">
      <c r="A45" t="s">
        <v>98</v>
      </c>
    </row>
    <row r="46" spans="1:6" x14ac:dyDescent="0.25">
      <c r="A46" t="s">
        <v>99</v>
      </c>
    </row>
    <row r="47" spans="1:6" x14ac:dyDescent="0.25">
      <c r="A47" t="s">
        <v>100</v>
      </c>
    </row>
    <row r="48" spans="1:6" x14ac:dyDescent="0.25">
      <c r="A48" t="s">
        <v>101</v>
      </c>
    </row>
    <row r="49" spans="1:1" x14ac:dyDescent="0.25">
      <c r="A49" t="s">
        <v>732</v>
      </c>
    </row>
    <row r="50" spans="1:1" x14ac:dyDescent="0.25">
      <c r="A50" t="s">
        <v>57</v>
      </c>
    </row>
    <row r="51" spans="1:1" x14ac:dyDescent="0.25">
      <c r="A51" t="s">
        <v>58</v>
      </c>
    </row>
    <row r="52" spans="1:1" x14ac:dyDescent="0.25">
      <c r="A52" t="s">
        <v>59</v>
      </c>
    </row>
    <row r="53" spans="1:1" x14ac:dyDescent="0.25">
      <c r="A53" t="s">
        <v>60</v>
      </c>
    </row>
  </sheetData>
  <pageMargins left="0.7" right="0.7" top="0.75" bottom="0.75" header="0.3" footer="0.3"/>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11"/>
  <sheetViews>
    <sheetView workbookViewId="0"/>
  </sheetViews>
  <sheetFormatPr defaultColWidth="10.90625" defaultRowHeight="15" x14ac:dyDescent="0.25"/>
  <cols>
    <col min="1" max="1" width="24.7265625" customWidth="1"/>
    <col min="2" max="3" width="14.7265625" customWidth="1"/>
  </cols>
  <sheetData>
    <row r="1" spans="1:3" ht="30" customHeight="1" x14ac:dyDescent="0.35">
      <c r="A1" s="1" t="s">
        <v>739</v>
      </c>
    </row>
    <row r="2" spans="1:3" x14ac:dyDescent="0.25">
      <c r="A2" t="s">
        <v>740</v>
      </c>
    </row>
    <row r="3" spans="1:3" ht="30" customHeight="1" x14ac:dyDescent="0.3">
      <c r="A3" s="3" t="s">
        <v>739</v>
      </c>
    </row>
    <row r="4" spans="1:3" ht="46.8" x14ac:dyDescent="0.3">
      <c r="A4" s="6" t="s">
        <v>742</v>
      </c>
      <c r="B4" s="5" t="s">
        <v>743</v>
      </c>
      <c r="C4" s="5" t="s">
        <v>744</v>
      </c>
    </row>
    <row r="5" spans="1:3" ht="15.6" x14ac:dyDescent="0.3">
      <c r="A5" s="3" t="s">
        <v>42</v>
      </c>
      <c r="B5" s="8">
        <v>226068</v>
      </c>
      <c r="C5" s="8">
        <v>199768</v>
      </c>
    </row>
    <row r="6" spans="1:3" ht="15.6" x14ac:dyDescent="0.3">
      <c r="A6" s="3" t="s">
        <v>43</v>
      </c>
      <c r="B6" s="8">
        <v>221422</v>
      </c>
      <c r="C6" s="8">
        <v>196110</v>
      </c>
    </row>
    <row r="7" spans="1:3" ht="15.6" x14ac:dyDescent="0.3">
      <c r="A7" s="3" t="s">
        <v>44</v>
      </c>
      <c r="B7" s="8">
        <v>230502</v>
      </c>
      <c r="C7" s="8">
        <v>189869</v>
      </c>
    </row>
    <row r="8" spans="1:3" ht="15.6" x14ac:dyDescent="0.3">
      <c r="A8" s="3" t="s">
        <v>45</v>
      </c>
      <c r="B8" s="8">
        <v>232147</v>
      </c>
      <c r="C8" s="8">
        <v>173695</v>
      </c>
    </row>
    <row r="9" spans="1:3" ht="15.6" x14ac:dyDescent="0.3">
      <c r="A9" s="3" t="s">
        <v>46</v>
      </c>
      <c r="B9" s="8">
        <v>240914</v>
      </c>
      <c r="C9" s="8">
        <v>177566</v>
      </c>
    </row>
    <row r="10" spans="1:3" ht="15.6" x14ac:dyDescent="0.3">
      <c r="A10" s="3"/>
      <c r="B10" s="8"/>
      <c r="C10" s="8"/>
    </row>
    <row r="11" spans="1:3" x14ac:dyDescent="0.25">
      <c r="A11" t="s">
        <v>745</v>
      </c>
    </row>
  </sheetData>
  <pageMargins left="0.7" right="0.7" top="0.75" bottom="0.75" header="0.3" footer="0.3"/>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19"/>
  <sheetViews>
    <sheetView workbookViewId="0"/>
  </sheetViews>
  <sheetFormatPr defaultColWidth="10.90625" defaultRowHeight="15" x14ac:dyDescent="0.25"/>
  <cols>
    <col min="1" max="1" width="24.7265625" customWidth="1"/>
    <col min="2" max="7" width="14.7265625" customWidth="1"/>
  </cols>
  <sheetData>
    <row r="1" spans="1:7" ht="30" customHeight="1" x14ac:dyDescent="0.35">
      <c r="A1" s="1" t="s">
        <v>746</v>
      </c>
    </row>
    <row r="2" spans="1:7" x14ac:dyDescent="0.25">
      <c r="A2" t="s">
        <v>747</v>
      </c>
    </row>
    <row r="3" spans="1:7" ht="30" customHeight="1" x14ac:dyDescent="0.3">
      <c r="A3" s="3" t="s">
        <v>746</v>
      </c>
    </row>
    <row r="4" spans="1:7" ht="31.2" x14ac:dyDescent="0.3">
      <c r="A4" s="6" t="s">
        <v>749</v>
      </c>
      <c r="B4" s="5" t="s">
        <v>27</v>
      </c>
      <c r="C4" s="5" t="s">
        <v>28</v>
      </c>
      <c r="D4" s="5" t="s">
        <v>29</v>
      </c>
      <c r="E4" s="5" t="s">
        <v>30</v>
      </c>
      <c r="F4" s="5" t="s">
        <v>31</v>
      </c>
      <c r="G4" s="5" t="s">
        <v>32</v>
      </c>
    </row>
    <row r="5" spans="1:7" ht="15.6" x14ac:dyDescent="0.3">
      <c r="A5" s="3" t="s">
        <v>15</v>
      </c>
      <c r="B5" s="7">
        <v>4052</v>
      </c>
      <c r="C5" s="7">
        <v>4191</v>
      </c>
      <c r="D5" s="7">
        <v>3543</v>
      </c>
      <c r="E5" s="7">
        <v>3189</v>
      </c>
      <c r="F5" s="7">
        <v>2857</v>
      </c>
      <c r="G5" s="8">
        <v>17832</v>
      </c>
    </row>
    <row r="6" spans="1:7" ht="15.6" x14ac:dyDescent="0.3">
      <c r="A6" s="3" t="s">
        <v>16</v>
      </c>
      <c r="B6" s="7">
        <v>4675</v>
      </c>
      <c r="C6" s="7">
        <v>4342</v>
      </c>
      <c r="D6" s="7">
        <v>3950</v>
      </c>
      <c r="E6" s="7">
        <v>3545</v>
      </c>
      <c r="F6" s="7">
        <v>3071</v>
      </c>
      <c r="G6" s="8">
        <v>19583</v>
      </c>
    </row>
    <row r="7" spans="1:7" ht="15.6" x14ac:dyDescent="0.3">
      <c r="A7" s="3" t="s">
        <v>17</v>
      </c>
      <c r="B7" s="7">
        <v>4601</v>
      </c>
      <c r="C7" s="7">
        <v>4286</v>
      </c>
      <c r="D7" s="7">
        <v>3698</v>
      </c>
      <c r="E7" s="7">
        <v>3439</v>
      </c>
      <c r="F7" s="7">
        <v>2909</v>
      </c>
      <c r="G7" s="8">
        <v>18933</v>
      </c>
    </row>
    <row r="8" spans="1:7" ht="15.6" x14ac:dyDescent="0.3">
      <c r="A8" s="3" t="s">
        <v>18</v>
      </c>
      <c r="B8" s="7">
        <v>4620</v>
      </c>
      <c r="C8" s="7">
        <v>4452</v>
      </c>
      <c r="D8" s="7">
        <v>3861</v>
      </c>
      <c r="E8" s="7">
        <v>3647</v>
      </c>
      <c r="F8" s="7">
        <v>3013</v>
      </c>
      <c r="G8" s="8">
        <v>19593</v>
      </c>
    </row>
    <row r="9" spans="1:7" ht="15.6" x14ac:dyDescent="0.3">
      <c r="A9" s="3" t="s">
        <v>19</v>
      </c>
      <c r="B9" s="7">
        <v>4964</v>
      </c>
      <c r="C9" s="7">
        <v>4912</v>
      </c>
      <c r="D9" s="7">
        <v>4002</v>
      </c>
      <c r="E9" s="7">
        <v>3701</v>
      </c>
      <c r="F9" s="7">
        <v>3317</v>
      </c>
      <c r="G9" s="8">
        <v>20896</v>
      </c>
    </row>
    <row r="10" spans="1:7" ht="15.6" x14ac:dyDescent="0.3">
      <c r="A10" s="3" t="s">
        <v>20</v>
      </c>
      <c r="B10" s="7">
        <v>4510</v>
      </c>
      <c r="C10" s="7">
        <v>4425</v>
      </c>
      <c r="D10" s="7">
        <v>3579</v>
      </c>
      <c r="E10" s="7">
        <v>3231</v>
      </c>
      <c r="F10" s="7">
        <v>2863</v>
      </c>
      <c r="G10" s="8">
        <v>18608</v>
      </c>
    </row>
    <row r="11" spans="1:7" ht="15.6" x14ac:dyDescent="0.3">
      <c r="A11" s="3" t="s">
        <v>21</v>
      </c>
      <c r="B11" s="7">
        <v>5198</v>
      </c>
      <c r="C11" s="7">
        <v>5157</v>
      </c>
      <c r="D11" s="7">
        <v>3829</v>
      </c>
      <c r="E11" s="7">
        <v>3759</v>
      </c>
      <c r="F11" s="7">
        <v>3340</v>
      </c>
      <c r="G11" s="8">
        <v>21283</v>
      </c>
    </row>
    <row r="12" spans="1:7" ht="15.6" x14ac:dyDescent="0.3">
      <c r="A12" s="3" t="s">
        <v>22</v>
      </c>
      <c r="B12" s="7">
        <v>4929</v>
      </c>
      <c r="C12" s="7">
        <v>4859</v>
      </c>
      <c r="D12" s="7">
        <v>3770</v>
      </c>
      <c r="E12" s="7">
        <v>3873</v>
      </c>
      <c r="F12" s="7">
        <v>3107</v>
      </c>
      <c r="G12" s="8">
        <v>20538</v>
      </c>
    </row>
    <row r="13" spans="1:7" ht="15.6" x14ac:dyDescent="0.3">
      <c r="A13" s="3" t="s">
        <v>23</v>
      </c>
      <c r="B13" s="7">
        <v>5118</v>
      </c>
      <c r="C13" s="7">
        <v>5515</v>
      </c>
      <c r="D13" s="7">
        <v>4308</v>
      </c>
      <c r="E13" s="7">
        <v>4300</v>
      </c>
      <c r="F13" s="7">
        <v>3358</v>
      </c>
      <c r="G13" s="8">
        <v>22599</v>
      </c>
    </row>
    <row r="14" spans="1:7" ht="15.6" x14ac:dyDescent="0.3">
      <c r="A14" s="3" t="s">
        <v>24</v>
      </c>
      <c r="B14" s="7">
        <v>5143</v>
      </c>
      <c r="C14" s="7">
        <v>5522</v>
      </c>
      <c r="D14" s="7">
        <v>4245</v>
      </c>
      <c r="E14" s="7">
        <v>4237</v>
      </c>
      <c r="F14" s="7">
        <v>3577</v>
      </c>
      <c r="G14" s="8">
        <v>22724</v>
      </c>
    </row>
    <row r="15" spans="1:7" ht="15.6" x14ac:dyDescent="0.3">
      <c r="A15" s="3" t="s">
        <v>25</v>
      </c>
      <c r="B15" s="7">
        <v>4167</v>
      </c>
      <c r="C15" s="7">
        <v>4310</v>
      </c>
      <c r="D15" s="7">
        <v>3642</v>
      </c>
      <c r="E15" s="7">
        <v>3264</v>
      </c>
      <c r="F15" s="7">
        <v>2942</v>
      </c>
      <c r="G15" s="8">
        <v>18325</v>
      </c>
    </row>
    <row r="16" spans="1:7" ht="15.6" x14ac:dyDescent="0.3">
      <c r="A16" s="3" t="s">
        <v>26</v>
      </c>
      <c r="B16" s="7">
        <v>4775</v>
      </c>
      <c r="C16" s="7">
        <v>4728</v>
      </c>
      <c r="D16" s="7">
        <v>3717</v>
      </c>
      <c r="E16" s="7">
        <v>3769</v>
      </c>
      <c r="F16" s="7">
        <v>3011</v>
      </c>
      <c r="G16" s="8">
        <v>20000</v>
      </c>
    </row>
    <row r="17" spans="1:7" ht="15.6" x14ac:dyDescent="0.3">
      <c r="A17" s="3" t="s">
        <v>127</v>
      </c>
      <c r="B17" s="8">
        <v>56752</v>
      </c>
      <c r="C17" s="8">
        <v>56699</v>
      </c>
      <c r="D17" s="8">
        <v>46144</v>
      </c>
      <c r="E17" s="8">
        <v>43954</v>
      </c>
      <c r="F17" s="8">
        <v>37365</v>
      </c>
      <c r="G17" s="8">
        <v>240914</v>
      </c>
    </row>
    <row r="19" spans="1:7" x14ac:dyDescent="0.25">
      <c r="A19" t="s">
        <v>745</v>
      </c>
    </row>
  </sheetData>
  <pageMargins left="0.7" right="0.7" top="0.75" bottom="0.75" header="0.3" footer="0.3"/>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19"/>
  <sheetViews>
    <sheetView workbookViewId="0"/>
  </sheetViews>
  <sheetFormatPr defaultColWidth="10.90625" defaultRowHeight="15" x14ac:dyDescent="0.25"/>
  <cols>
    <col min="1" max="1" width="24.7265625" customWidth="1"/>
    <col min="2" max="7" width="14.7265625" customWidth="1"/>
  </cols>
  <sheetData>
    <row r="1" spans="1:7" ht="30" customHeight="1" x14ac:dyDescent="0.35">
      <c r="A1" s="1" t="s">
        <v>750</v>
      </c>
    </row>
    <row r="2" spans="1:7" x14ac:dyDescent="0.25">
      <c r="A2" t="s">
        <v>751</v>
      </c>
    </row>
    <row r="3" spans="1:7" ht="30" customHeight="1" x14ac:dyDescent="0.3">
      <c r="A3" s="3" t="s">
        <v>750</v>
      </c>
    </row>
    <row r="4" spans="1:7" ht="31.2" x14ac:dyDescent="0.3">
      <c r="A4" s="6" t="s">
        <v>749</v>
      </c>
      <c r="B4" s="5" t="s">
        <v>27</v>
      </c>
      <c r="C4" s="5" t="s">
        <v>28</v>
      </c>
      <c r="D4" s="5" t="s">
        <v>29</v>
      </c>
      <c r="E4" s="5" t="s">
        <v>30</v>
      </c>
      <c r="F4" s="5" t="s">
        <v>31</v>
      </c>
      <c r="G4" s="5" t="s">
        <v>32</v>
      </c>
    </row>
    <row r="5" spans="1:7" ht="15.6" x14ac:dyDescent="0.3">
      <c r="A5" s="3" t="s">
        <v>15</v>
      </c>
      <c r="B5" s="7">
        <v>3162</v>
      </c>
      <c r="C5" s="7">
        <v>3712</v>
      </c>
      <c r="D5" s="7">
        <v>2770</v>
      </c>
      <c r="E5" s="7">
        <v>2485</v>
      </c>
      <c r="F5" s="7">
        <v>2554</v>
      </c>
      <c r="G5" s="8">
        <v>14683</v>
      </c>
    </row>
    <row r="6" spans="1:7" ht="15.6" x14ac:dyDescent="0.3">
      <c r="A6" s="3" t="s">
        <v>16</v>
      </c>
      <c r="B6" s="7">
        <v>3379</v>
      </c>
      <c r="C6" s="7">
        <v>3809</v>
      </c>
      <c r="D6" s="7">
        <v>2877</v>
      </c>
      <c r="E6" s="7">
        <v>2729</v>
      </c>
      <c r="F6" s="7">
        <v>2668</v>
      </c>
      <c r="G6" s="8">
        <v>15462</v>
      </c>
    </row>
    <row r="7" spans="1:7" ht="15.6" x14ac:dyDescent="0.3">
      <c r="A7" s="3" t="s">
        <v>17</v>
      </c>
      <c r="B7" s="7">
        <v>3223</v>
      </c>
      <c r="C7" s="7">
        <v>3610</v>
      </c>
      <c r="D7" s="7">
        <v>2685</v>
      </c>
      <c r="E7" s="7">
        <v>2572</v>
      </c>
      <c r="F7" s="7">
        <v>2504</v>
      </c>
      <c r="G7" s="8">
        <v>14594</v>
      </c>
    </row>
    <row r="8" spans="1:7" ht="15.6" x14ac:dyDescent="0.3">
      <c r="A8" s="3" t="s">
        <v>18</v>
      </c>
      <c r="B8" s="7">
        <v>3324</v>
      </c>
      <c r="C8" s="7">
        <v>3723</v>
      </c>
      <c r="D8" s="7">
        <v>2741</v>
      </c>
      <c r="E8" s="7">
        <v>2656</v>
      </c>
      <c r="F8" s="7">
        <v>2549</v>
      </c>
      <c r="G8" s="8">
        <v>14993</v>
      </c>
    </row>
    <row r="9" spans="1:7" ht="15.6" x14ac:dyDescent="0.3">
      <c r="A9" s="3" t="s">
        <v>19</v>
      </c>
      <c r="B9" s="7">
        <v>3277</v>
      </c>
      <c r="C9" s="7">
        <v>3680</v>
      </c>
      <c r="D9" s="7">
        <v>2710</v>
      </c>
      <c r="E9" s="7">
        <v>2619</v>
      </c>
      <c r="F9" s="7">
        <v>2595</v>
      </c>
      <c r="G9" s="8">
        <v>14881</v>
      </c>
    </row>
    <row r="10" spans="1:7" ht="15.6" x14ac:dyDescent="0.3">
      <c r="A10" s="3" t="s">
        <v>20</v>
      </c>
      <c r="B10" s="7">
        <v>3097</v>
      </c>
      <c r="C10" s="7">
        <v>3596</v>
      </c>
      <c r="D10" s="7">
        <v>2516</v>
      </c>
      <c r="E10" s="7">
        <v>2608</v>
      </c>
      <c r="F10" s="7">
        <v>2430</v>
      </c>
      <c r="G10" s="8">
        <v>14247</v>
      </c>
    </row>
    <row r="11" spans="1:7" ht="15.6" x14ac:dyDescent="0.3">
      <c r="A11" s="3" t="s">
        <v>21</v>
      </c>
      <c r="B11" s="7">
        <v>3495</v>
      </c>
      <c r="C11" s="7">
        <v>3877</v>
      </c>
      <c r="D11" s="7">
        <v>2650</v>
      </c>
      <c r="E11" s="7">
        <v>2715</v>
      </c>
      <c r="F11" s="7">
        <v>2708</v>
      </c>
      <c r="G11" s="8">
        <v>15445</v>
      </c>
    </row>
    <row r="12" spans="1:7" ht="15.6" x14ac:dyDescent="0.3">
      <c r="A12" s="3" t="s">
        <v>22</v>
      </c>
      <c r="B12" s="7">
        <v>3307</v>
      </c>
      <c r="C12" s="7">
        <v>3773</v>
      </c>
      <c r="D12" s="7">
        <v>2642</v>
      </c>
      <c r="E12" s="7">
        <v>2749</v>
      </c>
      <c r="F12" s="7">
        <v>2611</v>
      </c>
      <c r="G12" s="8">
        <v>15082</v>
      </c>
    </row>
    <row r="13" spans="1:7" ht="15.6" x14ac:dyDescent="0.3">
      <c r="A13" s="3" t="s">
        <v>23</v>
      </c>
      <c r="B13" s="7">
        <v>3444</v>
      </c>
      <c r="C13" s="7">
        <v>3942</v>
      </c>
      <c r="D13" s="7">
        <v>2801</v>
      </c>
      <c r="E13" s="7">
        <v>2850</v>
      </c>
      <c r="F13" s="7">
        <v>2716</v>
      </c>
      <c r="G13" s="8">
        <v>15753</v>
      </c>
    </row>
    <row r="14" spans="1:7" ht="15.6" x14ac:dyDescent="0.3">
      <c r="A14" s="3" t="s">
        <v>24</v>
      </c>
      <c r="B14" s="7">
        <v>3115</v>
      </c>
      <c r="C14" s="7">
        <v>3702</v>
      </c>
      <c r="D14" s="7">
        <v>2583</v>
      </c>
      <c r="E14" s="7">
        <v>2677</v>
      </c>
      <c r="F14" s="7">
        <v>2837</v>
      </c>
      <c r="G14" s="8">
        <v>14914</v>
      </c>
    </row>
    <row r="15" spans="1:7" ht="15.6" x14ac:dyDescent="0.3">
      <c r="A15" s="3" t="s">
        <v>25</v>
      </c>
      <c r="B15" s="7">
        <v>2771</v>
      </c>
      <c r="C15" s="7">
        <v>3206</v>
      </c>
      <c r="D15" s="7">
        <v>2303</v>
      </c>
      <c r="E15" s="7">
        <v>2274</v>
      </c>
      <c r="F15" s="7">
        <v>2412</v>
      </c>
      <c r="G15" s="8">
        <v>12966</v>
      </c>
    </row>
    <row r="16" spans="1:7" ht="15.6" x14ac:dyDescent="0.3">
      <c r="A16" s="3" t="s">
        <v>26</v>
      </c>
      <c r="B16" s="7">
        <v>3129</v>
      </c>
      <c r="C16" s="7">
        <v>3671</v>
      </c>
      <c r="D16" s="7">
        <v>2564</v>
      </c>
      <c r="E16" s="7">
        <v>2647</v>
      </c>
      <c r="F16" s="7">
        <v>2535</v>
      </c>
      <c r="G16" s="8">
        <v>14546</v>
      </c>
    </row>
    <row r="17" spans="1:7" ht="15.6" x14ac:dyDescent="0.3">
      <c r="A17" s="3" t="s">
        <v>127</v>
      </c>
      <c r="B17" s="8">
        <v>38723</v>
      </c>
      <c r="C17" s="8">
        <v>44301</v>
      </c>
      <c r="D17" s="8">
        <v>31842</v>
      </c>
      <c r="E17" s="8">
        <v>31581</v>
      </c>
      <c r="F17" s="8">
        <v>31119</v>
      </c>
      <c r="G17" s="8">
        <v>177566</v>
      </c>
    </row>
    <row r="19" spans="1:7" x14ac:dyDescent="0.25">
      <c r="A19" t="s">
        <v>745</v>
      </c>
    </row>
  </sheetData>
  <pageMargins left="0.7" right="0.7" top="0.75" bottom="0.75" header="0.3" footer="0.3"/>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9"/>
  <sheetViews>
    <sheetView workbookViewId="0"/>
  </sheetViews>
  <sheetFormatPr defaultColWidth="10.90625" defaultRowHeight="15" x14ac:dyDescent="0.25"/>
  <cols>
    <col min="1" max="1" width="12.7265625" customWidth="1"/>
    <col min="2" max="2" width="15.7265625" customWidth="1"/>
    <col min="3" max="14" width="10.7265625" customWidth="1"/>
  </cols>
  <sheetData>
    <row r="1" spans="1:14" ht="30" customHeight="1" x14ac:dyDescent="0.35">
      <c r="A1" s="1" t="s">
        <v>753</v>
      </c>
    </row>
    <row r="2" spans="1:14" x14ac:dyDescent="0.25">
      <c r="A2" t="s">
        <v>754</v>
      </c>
    </row>
    <row r="3" spans="1:14" ht="30" customHeight="1" x14ac:dyDescent="0.3">
      <c r="A3" s="3" t="s">
        <v>753</v>
      </c>
    </row>
    <row r="4" spans="1:14" ht="31.2" x14ac:dyDescent="0.3">
      <c r="A4" s="6" t="s">
        <v>756</v>
      </c>
      <c r="B4" s="6" t="s">
        <v>14</v>
      </c>
      <c r="C4" s="5" t="s">
        <v>15</v>
      </c>
      <c r="D4" s="5" t="s">
        <v>16</v>
      </c>
      <c r="E4" s="5" t="s">
        <v>17</v>
      </c>
      <c r="F4" s="5" t="s">
        <v>18</v>
      </c>
      <c r="G4" s="5" t="s">
        <v>19</v>
      </c>
      <c r="H4" s="5" t="s">
        <v>20</v>
      </c>
      <c r="I4" s="5" t="s">
        <v>21</v>
      </c>
      <c r="J4" s="5" t="s">
        <v>22</v>
      </c>
      <c r="K4" s="5" t="s">
        <v>23</v>
      </c>
      <c r="L4" s="5" t="s">
        <v>24</v>
      </c>
      <c r="M4" s="5" t="s">
        <v>25</v>
      </c>
      <c r="N4" s="5" t="s">
        <v>26</v>
      </c>
    </row>
    <row r="5" spans="1:14" x14ac:dyDescent="0.25">
      <c r="A5" t="s">
        <v>757</v>
      </c>
      <c r="B5" s="14" t="s">
        <v>27</v>
      </c>
      <c r="C5" s="7" t="s">
        <v>758</v>
      </c>
      <c r="D5" s="7" t="s">
        <v>758</v>
      </c>
      <c r="E5" s="7" t="s">
        <v>759</v>
      </c>
      <c r="F5" s="7" t="s">
        <v>760</v>
      </c>
      <c r="G5" s="7" t="s">
        <v>761</v>
      </c>
      <c r="H5" s="7" t="s">
        <v>762</v>
      </c>
      <c r="I5" s="7" t="s">
        <v>763</v>
      </c>
      <c r="J5" s="7" t="s">
        <v>764</v>
      </c>
      <c r="K5" s="7" t="s">
        <v>765</v>
      </c>
      <c r="L5" s="7" t="s">
        <v>766</v>
      </c>
      <c r="M5" s="7" t="s">
        <v>767</v>
      </c>
      <c r="N5" s="7" t="s">
        <v>768</v>
      </c>
    </row>
    <row r="6" spans="1:14" x14ac:dyDescent="0.25">
      <c r="A6" t="s">
        <v>757</v>
      </c>
      <c r="B6" s="14" t="s">
        <v>28</v>
      </c>
      <c r="C6" s="7" t="s">
        <v>769</v>
      </c>
      <c r="D6" s="7" t="s">
        <v>770</v>
      </c>
      <c r="E6" s="7" t="s">
        <v>771</v>
      </c>
      <c r="F6" s="7" t="s">
        <v>772</v>
      </c>
      <c r="G6" s="7" t="s">
        <v>773</v>
      </c>
      <c r="H6" s="7" t="s">
        <v>774</v>
      </c>
      <c r="I6" s="7" t="s">
        <v>775</v>
      </c>
      <c r="J6" s="7" t="s">
        <v>776</v>
      </c>
      <c r="K6" s="7" t="s">
        <v>777</v>
      </c>
      <c r="L6" s="7" t="s">
        <v>778</v>
      </c>
      <c r="M6" s="7" t="s">
        <v>779</v>
      </c>
      <c r="N6" s="7" t="s">
        <v>780</v>
      </c>
    </row>
    <row r="7" spans="1:14" x14ac:dyDescent="0.25">
      <c r="A7" t="s">
        <v>757</v>
      </c>
      <c r="B7" s="14" t="s">
        <v>29</v>
      </c>
      <c r="C7" s="7" t="s">
        <v>781</v>
      </c>
      <c r="D7" s="7" t="s">
        <v>782</v>
      </c>
      <c r="E7" s="7" t="s">
        <v>783</v>
      </c>
      <c r="F7" s="7" t="s">
        <v>780</v>
      </c>
      <c r="G7" s="7" t="s">
        <v>784</v>
      </c>
      <c r="H7" s="7" t="s">
        <v>785</v>
      </c>
      <c r="I7" s="7" t="s">
        <v>786</v>
      </c>
      <c r="J7" s="7" t="s">
        <v>787</v>
      </c>
      <c r="K7" s="7" t="s">
        <v>788</v>
      </c>
      <c r="L7" s="7" t="s">
        <v>789</v>
      </c>
      <c r="M7" s="7" t="s">
        <v>790</v>
      </c>
      <c r="N7" s="7" t="s">
        <v>791</v>
      </c>
    </row>
    <row r="8" spans="1:14" x14ac:dyDescent="0.25">
      <c r="A8" t="s">
        <v>757</v>
      </c>
      <c r="B8" s="14" t="s">
        <v>30</v>
      </c>
      <c r="C8" s="7" t="s">
        <v>792</v>
      </c>
      <c r="D8" s="7" t="s">
        <v>793</v>
      </c>
      <c r="E8" s="7" t="s">
        <v>794</v>
      </c>
      <c r="F8" s="7" t="s">
        <v>795</v>
      </c>
      <c r="G8" s="7" t="s">
        <v>796</v>
      </c>
      <c r="H8" s="7" t="s">
        <v>797</v>
      </c>
      <c r="I8" s="7" t="s">
        <v>775</v>
      </c>
      <c r="J8" s="7" t="s">
        <v>798</v>
      </c>
      <c r="K8" s="7" t="s">
        <v>799</v>
      </c>
      <c r="L8" s="7" t="s">
        <v>800</v>
      </c>
      <c r="M8" s="7" t="s">
        <v>801</v>
      </c>
      <c r="N8" s="7" t="s">
        <v>802</v>
      </c>
    </row>
    <row r="9" spans="1:14" x14ac:dyDescent="0.25">
      <c r="A9" t="s">
        <v>757</v>
      </c>
      <c r="B9" s="14" t="s">
        <v>31</v>
      </c>
      <c r="C9" s="7" t="s">
        <v>803</v>
      </c>
      <c r="D9" s="7" t="s">
        <v>804</v>
      </c>
      <c r="E9" s="7" t="s">
        <v>805</v>
      </c>
      <c r="F9" s="7" t="s">
        <v>806</v>
      </c>
      <c r="G9" s="7" t="s">
        <v>807</v>
      </c>
      <c r="H9" s="7" t="s">
        <v>808</v>
      </c>
      <c r="I9" s="7" t="s">
        <v>809</v>
      </c>
      <c r="J9" s="7" t="s">
        <v>810</v>
      </c>
      <c r="K9" s="7" t="s">
        <v>811</v>
      </c>
      <c r="L9" s="7" t="s">
        <v>812</v>
      </c>
      <c r="M9" s="7" t="s">
        <v>813</v>
      </c>
      <c r="N9" s="7" t="s">
        <v>814</v>
      </c>
    </row>
    <row r="10" spans="1:14" ht="15.6" x14ac:dyDescent="0.3">
      <c r="A10" s="3" t="s">
        <v>757</v>
      </c>
      <c r="B10" s="3" t="s">
        <v>32</v>
      </c>
      <c r="C10" s="13" t="s">
        <v>815</v>
      </c>
      <c r="D10" s="13" t="s">
        <v>816</v>
      </c>
      <c r="E10" s="13" t="s">
        <v>817</v>
      </c>
      <c r="F10" s="13" t="s">
        <v>818</v>
      </c>
      <c r="G10" s="13" t="s">
        <v>819</v>
      </c>
      <c r="H10" s="13" t="s">
        <v>807</v>
      </c>
      <c r="I10" s="13" t="s">
        <v>820</v>
      </c>
      <c r="J10" s="13" t="s">
        <v>821</v>
      </c>
      <c r="K10" s="13" t="s">
        <v>794</v>
      </c>
      <c r="L10" s="13" t="s">
        <v>822</v>
      </c>
      <c r="M10" s="13" t="s">
        <v>823</v>
      </c>
      <c r="N10" s="13" t="s">
        <v>824</v>
      </c>
    </row>
    <row r="11" spans="1:14" x14ac:dyDescent="0.25">
      <c r="A11" t="s">
        <v>825</v>
      </c>
      <c r="B11" s="14" t="s">
        <v>27</v>
      </c>
      <c r="C11" s="7" t="s">
        <v>826</v>
      </c>
      <c r="D11" s="7" t="s">
        <v>827</v>
      </c>
      <c r="E11" s="7" t="s">
        <v>828</v>
      </c>
      <c r="F11" s="7" t="s">
        <v>829</v>
      </c>
      <c r="G11" s="7" t="s">
        <v>830</v>
      </c>
      <c r="H11" s="7" t="s">
        <v>831</v>
      </c>
      <c r="I11" s="7" t="s">
        <v>806</v>
      </c>
      <c r="J11" s="7" t="s">
        <v>832</v>
      </c>
      <c r="K11" s="7" t="s">
        <v>833</v>
      </c>
      <c r="L11" s="7" t="s">
        <v>834</v>
      </c>
      <c r="M11" s="7" t="s">
        <v>835</v>
      </c>
      <c r="N11" s="7" t="s">
        <v>836</v>
      </c>
    </row>
    <row r="12" spans="1:14" x14ac:dyDescent="0.25">
      <c r="A12" t="s">
        <v>825</v>
      </c>
      <c r="B12" s="14" t="s">
        <v>28</v>
      </c>
      <c r="C12" s="7" t="s">
        <v>837</v>
      </c>
      <c r="D12" s="7" t="s">
        <v>838</v>
      </c>
      <c r="E12" s="7" t="s">
        <v>839</v>
      </c>
      <c r="F12" s="7" t="s">
        <v>840</v>
      </c>
      <c r="G12" s="7" t="s">
        <v>841</v>
      </c>
      <c r="H12" s="7" t="s">
        <v>842</v>
      </c>
      <c r="I12" s="7" t="s">
        <v>843</v>
      </c>
      <c r="J12" s="7" t="s">
        <v>844</v>
      </c>
      <c r="K12" s="7" t="s">
        <v>845</v>
      </c>
      <c r="L12" s="7" t="s">
        <v>846</v>
      </c>
      <c r="M12" s="7" t="s">
        <v>847</v>
      </c>
      <c r="N12" s="7" t="s">
        <v>848</v>
      </c>
    </row>
    <row r="13" spans="1:14" x14ac:dyDescent="0.25">
      <c r="A13" t="s">
        <v>825</v>
      </c>
      <c r="B13" s="14" t="s">
        <v>29</v>
      </c>
      <c r="C13" s="7" t="s">
        <v>849</v>
      </c>
      <c r="D13" s="7" t="s">
        <v>850</v>
      </c>
      <c r="E13" s="7" t="s">
        <v>850</v>
      </c>
      <c r="F13" s="7" t="s">
        <v>851</v>
      </c>
      <c r="G13" s="7" t="s">
        <v>852</v>
      </c>
      <c r="H13" s="7" t="s">
        <v>853</v>
      </c>
      <c r="I13" s="7" t="s">
        <v>854</v>
      </c>
      <c r="J13" s="7" t="s">
        <v>855</v>
      </c>
      <c r="K13" s="7" t="s">
        <v>856</v>
      </c>
      <c r="L13" s="7" t="s">
        <v>857</v>
      </c>
      <c r="M13" s="7" t="s">
        <v>858</v>
      </c>
      <c r="N13" s="7" t="s">
        <v>859</v>
      </c>
    </row>
    <row r="14" spans="1:14" x14ac:dyDescent="0.25">
      <c r="A14" t="s">
        <v>825</v>
      </c>
      <c r="B14" s="14" t="s">
        <v>30</v>
      </c>
      <c r="C14" s="7" t="s">
        <v>860</v>
      </c>
      <c r="D14" s="7" t="s">
        <v>861</v>
      </c>
      <c r="E14" s="7" t="s">
        <v>862</v>
      </c>
      <c r="F14" s="7" t="s">
        <v>863</v>
      </c>
      <c r="G14" s="7" t="s">
        <v>864</v>
      </c>
      <c r="H14" s="7" t="s">
        <v>865</v>
      </c>
      <c r="I14" s="7" t="s">
        <v>856</v>
      </c>
      <c r="J14" s="7" t="s">
        <v>866</v>
      </c>
      <c r="K14" s="7" t="s">
        <v>867</v>
      </c>
      <c r="L14" s="7" t="s">
        <v>868</v>
      </c>
      <c r="M14" s="7" t="s">
        <v>869</v>
      </c>
      <c r="N14" s="7" t="s">
        <v>870</v>
      </c>
    </row>
    <row r="15" spans="1:14" x14ac:dyDescent="0.25">
      <c r="A15" t="s">
        <v>825</v>
      </c>
      <c r="B15" s="14" t="s">
        <v>31</v>
      </c>
      <c r="C15" s="7" t="s">
        <v>871</v>
      </c>
      <c r="D15" s="7" t="s">
        <v>822</v>
      </c>
      <c r="E15" s="7" t="s">
        <v>843</v>
      </c>
      <c r="F15" s="7" t="s">
        <v>780</v>
      </c>
      <c r="G15" s="7" t="s">
        <v>872</v>
      </c>
      <c r="H15" s="7" t="s">
        <v>873</v>
      </c>
      <c r="I15" s="7" t="s">
        <v>874</v>
      </c>
      <c r="J15" s="7" t="s">
        <v>875</v>
      </c>
      <c r="K15" s="7" t="s">
        <v>876</v>
      </c>
      <c r="L15" s="7" t="s">
        <v>877</v>
      </c>
      <c r="M15" s="7" t="s">
        <v>878</v>
      </c>
      <c r="N15" s="7" t="s">
        <v>840</v>
      </c>
    </row>
    <row r="16" spans="1:14" ht="15.6" x14ac:dyDescent="0.3">
      <c r="A16" s="3" t="s">
        <v>825</v>
      </c>
      <c r="B16" s="3" t="s">
        <v>32</v>
      </c>
      <c r="C16" s="13" t="s">
        <v>879</v>
      </c>
      <c r="D16" s="13" t="s">
        <v>880</v>
      </c>
      <c r="E16" s="13" t="s">
        <v>881</v>
      </c>
      <c r="F16" s="13" t="s">
        <v>783</v>
      </c>
      <c r="G16" s="13" t="s">
        <v>882</v>
      </c>
      <c r="H16" s="13" t="s">
        <v>883</v>
      </c>
      <c r="I16" s="13" t="s">
        <v>884</v>
      </c>
      <c r="J16" s="13" t="s">
        <v>881</v>
      </c>
      <c r="K16" s="13" t="s">
        <v>789</v>
      </c>
      <c r="L16" s="13" t="s">
        <v>800</v>
      </c>
      <c r="M16" s="13" t="s">
        <v>885</v>
      </c>
      <c r="N16" s="13" t="s">
        <v>886</v>
      </c>
    </row>
    <row r="17" spans="1:14" x14ac:dyDescent="0.25">
      <c r="A17" t="s">
        <v>887</v>
      </c>
      <c r="B17" s="14" t="s">
        <v>27</v>
      </c>
      <c r="C17" s="7" t="s">
        <v>888</v>
      </c>
      <c r="D17" s="7" t="s">
        <v>889</v>
      </c>
      <c r="E17" s="7" t="s">
        <v>890</v>
      </c>
      <c r="F17" s="7" t="s">
        <v>891</v>
      </c>
      <c r="G17" s="7" t="s">
        <v>892</v>
      </c>
      <c r="H17" s="7" t="s">
        <v>893</v>
      </c>
      <c r="I17" s="7" t="s">
        <v>894</v>
      </c>
      <c r="J17" s="7" t="s">
        <v>895</v>
      </c>
      <c r="K17" s="7" t="s">
        <v>896</v>
      </c>
      <c r="L17" s="7" t="s">
        <v>897</v>
      </c>
      <c r="M17" s="7" t="s">
        <v>898</v>
      </c>
      <c r="N17" s="7" t="s">
        <v>899</v>
      </c>
    </row>
    <row r="18" spans="1:14" x14ac:dyDescent="0.25">
      <c r="A18" t="s">
        <v>887</v>
      </c>
      <c r="B18" s="14" t="s">
        <v>28</v>
      </c>
      <c r="C18" s="7" t="s">
        <v>900</v>
      </c>
      <c r="D18" s="7" t="s">
        <v>901</v>
      </c>
      <c r="E18" s="7" t="s">
        <v>902</v>
      </c>
      <c r="F18" s="7" t="s">
        <v>903</v>
      </c>
      <c r="G18" s="7" t="s">
        <v>904</v>
      </c>
      <c r="H18" s="7" t="s">
        <v>905</v>
      </c>
      <c r="I18" s="7" t="s">
        <v>906</v>
      </c>
      <c r="J18" s="7" t="s">
        <v>907</v>
      </c>
      <c r="K18" s="7" t="s">
        <v>908</v>
      </c>
      <c r="L18" s="7" t="s">
        <v>909</v>
      </c>
      <c r="M18" s="7" t="s">
        <v>910</v>
      </c>
      <c r="N18" s="7" t="s">
        <v>911</v>
      </c>
    </row>
    <row r="19" spans="1:14" x14ac:dyDescent="0.25">
      <c r="A19" t="s">
        <v>887</v>
      </c>
      <c r="B19" s="14" t="s">
        <v>29</v>
      </c>
      <c r="C19" s="7" t="s">
        <v>912</v>
      </c>
      <c r="D19" s="7" t="s">
        <v>913</v>
      </c>
      <c r="E19" s="7" t="s">
        <v>914</v>
      </c>
      <c r="F19" s="7" t="s">
        <v>915</v>
      </c>
      <c r="G19" s="7" t="s">
        <v>916</v>
      </c>
      <c r="H19" s="7" t="s">
        <v>917</v>
      </c>
      <c r="I19" s="7" t="s">
        <v>918</v>
      </c>
      <c r="J19" s="7" t="s">
        <v>919</v>
      </c>
      <c r="K19" s="7" t="s">
        <v>920</v>
      </c>
      <c r="L19" s="7" t="s">
        <v>921</v>
      </c>
      <c r="M19" s="7" t="s">
        <v>922</v>
      </c>
      <c r="N19" s="7" t="s">
        <v>923</v>
      </c>
    </row>
    <row r="20" spans="1:14" x14ac:dyDescent="0.25">
      <c r="A20" t="s">
        <v>887</v>
      </c>
      <c r="B20" s="14" t="s">
        <v>30</v>
      </c>
      <c r="C20" s="7" t="s">
        <v>924</v>
      </c>
      <c r="D20" s="7" t="s">
        <v>925</v>
      </c>
      <c r="E20" s="7" t="s">
        <v>926</v>
      </c>
      <c r="F20" s="7" t="s">
        <v>927</v>
      </c>
      <c r="G20" s="7" t="s">
        <v>928</v>
      </c>
      <c r="H20" s="7" t="s">
        <v>929</v>
      </c>
      <c r="I20" s="7" t="s">
        <v>930</v>
      </c>
      <c r="J20" s="7" t="s">
        <v>931</v>
      </c>
      <c r="K20" s="7" t="s">
        <v>932</v>
      </c>
      <c r="L20" s="7" t="s">
        <v>933</v>
      </c>
      <c r="M20" s="7" t="s">
        <v>934</v>
      </c>
      <c r="N20" s="7" t="s">
        <v>935</v>
      </c>
    </row>
    <row r="21" spans="1:14" x14ac:dyDescent="0.25">
      <c r="A21" t="s">
        <v>887</v>
      </c>
      <c r="B21" s="14" t="s">
        <v>31</v>
      </c>
      <c r="C21" s="7" t="s">
        <v>936</v>
      </c>
      <c r="D21" s="7" t="s">
        <v>937</v>
      </c>
      <c r="E21" s="7" t="s">
        <v>938</v>
      </c>
      <c r="F21" s="7" t="s">
        <v>939</v>
      </c>
      <c r="G21" s="7" t="s">
        <v>940</v>
      </c>
      <c r="H21" s="7" t="s">
        <v>941</v>
      </c>
      <c r="I21" s="7" t="s">
        <v>942</v>
      </c>
      <c r="J21" s="7" t="s">
        <v>943</v>
      </c>
      <c r="K21" s="7" t="s">
        <v>944</v>
      </c>
      <c r="L21" s="7" t="s">
        <v>945</v>
      </c>
      <c r="M21" s="7" t="s">
        <v>946</v>
      </c>
      <c r="N21" s="7" t="s">
        <v>947</v>
      </c>
    </row>
    <row r="22" spans="1:14" ht="15.6" x14ac:dyDescent="0.3">
      <c r="A22" s="3" t="s">
        <v>887</v>
      </c>
      <c r="B22" s="3" t="s">
        <v>32</v>
      </c>
      <c r="C22" s="13" t="s">
        <v>948</v>
      </c>
      <c r="D22" s="13" t="s">
        <v>949</v>
      </c>
      <c r="E22" s="13" t="s">
        <v>950</v>
      </c>
      <c r="F22" s="13" t="s">
        <v>951</v>
      </c>
      <c r="G22" s="13" t="s">
        <v>952</v>
      </c>
      <c r="H22" s="13" t="s">
        <v>953</v>
      </c>
      <c r="I22" s="13" t="s">
        <v>954</v>
      </c>
      <c r="J22" s="13" t="s">
        <v>955</v>
      </c>
      <c r="K22" s="13" t="s">
        <v>956</v>
      </c>
      <c r="L22" s="13" t="s">
        <v>957</v>
      </c>
      <c r="M22" s="13" t="s">
        <v>958</v>
      </c>
      <c r="N22" s="13" t="s">
        <v>959</v>
      </c>
    </row>
    <row r="23" spans="1:14" x14ac:dyDescent="0.25">
      <c r="A23" t="s">
        <v>960</v>
      </c>
      <c r="B23" s="14" t="s">
        <v>27</v>
      </c>
      <c r="C23" s="7" t="s">
        <v>961</v>
      </c>
      <c r="D23" s="7" t="s">
        <v>962</v>
      </c>
      <c r="E23" s="7" t="s">
        <v>963</v>
      </c>
      <c r="F23" s="7" t="s">
        <v>964</v>
      </c>
      <c r="G23" s="7" t="s">
        <v>965</v>
      </c>
      <c r="H23" s="7" t="s">
        <v>966</v>
      </c>
      <c r="I23" s="7" t="s">
        <v>967</v>
      </c>
      <c r="J23" s="7" t="s">
        <v>968</v>
      </c>
      <c r="K23" s="7" t="s">
        <v>969</v>
      </c>
      <c r="L23" s="7" t="s">
        <v>970</v>
      </c>
      <c r="M23" s="7" t="s">
        <v>971</v>
      </c>
      <c r="N23" s="7" t="s">
        <v>972</v>
      </c>
    </row>
    <row r="24" spans="1:14" x14ac:dyDescent="0.25">
      <c r="A24" t="s">
        <v>960</v>
      </c>
      <c r="B24" s="14" t="s">
        <v>28</v>
      </c>
      <c r="C24" s="7" t="s">
        <v>973</v>
      </c>
      <c r="D24" s="7" t="s">
        <v>974</v>
      </c>
      <c r="E24" s="7" t="s">
        <v>975</v>
      </c>
      <c r="F24" s="7" t="s">
        <v>976</v>
      </c>
      <c r="G24" s="7" t="s">
        <v>977</v>
      </c>
      <c r="H24" s="7" t="s">
        <v>978</v>
      </c>
      <c r="I24" s="7" t="s">
        <v>979</v>
      </c>
      <c r="J24" s="7" t="s">
        <v>980</v>
      </c>
      <c r="K24" s="7" t="s">
        <v>981</v>
      </c>
      <c r="L24" s="7" t="s">
        <v>982</v>
      </c>
      <c r="M24" s="7" t="s">
        <v>983</v>
      </c>
      <c r="N24" s="7" t="s">
        <v>984</v>
      </c>
    </row>
    <row r="25" spans="1:14" x14ac:dyDescent="0.25">
      <c r="A25" t="s">
        <v>960</v>
      </c>
      <c r="B25" s="14" t="s">
        <v>29</v>
      </c>
      <c r="C25" s="7" t="s">
        <v>985</v>
      </c>
      <c r="D25" s="7" t="s">
        <v>986</v>
      </c>
      <c r="E25" s="7" t="s">
        <v>987</v>
      </c>
      <c r="F25" s="7" t="s">
        <v>988</v>
      </c>
      <c r="G25" s="7" t="s">
        <v>989</v>
      </c>
      <c r="H25" s="7" t="s">
        <v>990</v>
      </c>
      <c r="I25" s="7" t="s">
        <v>991</v>
      </c>
      <c r="J25" s="7" t="s">
        <v>992</v>
      </c>
      <c r="K25" s="7" t="s">
        <v>993</v>
      </c>
      <c r="L25" s="7" t="s">
        <v>994</v>
      </c>
      <c r="M25" s="7" t="s">
        <v>995</v>
      </c>
      <c r="N25" s="7" t="s">
        <v>996</v>
      </c>
    </row>
    <row r="26" spans="1:14" x14ac:dyDescent="0.25">
      <c r="A26" t="s">
        <v>960</v>
      </c>
      <c r="B26" s="14" t="s">
        <v>30</v>
      </c>
      <c r="C26" s="7" t="s">
        <v>997</v>
      </c>
      <c r="D26" s="7" t="s">
        <v>998</v>
      </c>
      <c r="E26" s="7" t="s">
        <v>999</v>
      </c>
      <c r="F26" s="7" t="s">
        <v>1000</v>
      </c>
      <c r="G26" s="7" t="s">
        <v>1001</v>
      </c>
      <c r="H26" s="7" t="s">
        <v>1002</v>
      </c>
      <c r="I26" s="7" t="s">
        <v>1003</v>
      </c>
      <c r="J26" s="7" t="s">
        <v>1004</v>
      </c>
      <c r="K26" s="7" t="s">
        <v>1005</v>
      </c>
      <c r="L26" s="7" t="s">
        <v>1006</v>
      </c>
      <c r="M26" s="7" t="s">
        <v>1007</v>
      </c>
      <c r="N26" s="7" t="s">
        <v>1008</v>
      </c>
    </row>
    <row r="27" spans="1:14" x14ac:dyDescent="0.25">
      <c r="A27" t="s">
        <v>960</v>
      </c>
      <c r="B27" s="14" t="s">
        <v>31</v>
      </c>
      <c r="C27" s="7" t="s">
        <v>1009</v>
      </c>
      <c r="D27" s="7" t="s">
        <v>1010</v>
      </c>
      <c r="E27" s="7" t="s">
        <v>1011</v>
      </c>
      <c r="F27" s="7" t="s">
        <v>1012</v>
      </c>
      <c r="G27" s="7" t="s">
        <v>1013</v>
      </c>
      <c r="H27" s="7" t="s">
        <v>1014</v>
      </c>
      <c r="I27" s="7" t="s">
        <v>1015</v>
      </c>
      <c r="J27" s="7" t="s">
        <v>1016</v>
      </c>
      <c r="K27" s="7" t="s">
        <v>1017</v>
      </c>
      <c r="L27" s="7" t="s">
        <v>1018</v>
      </c>
      <c r="M27" s="7" t="s">
        <v>1019</v>
      </c>
      <c r="N27" s="7" t="s">
        <v>1020</v>
      </c>
    </row>
    <row r="28" spans="1:14" ht="15.6" x14ac:dyDescent="0.3">
      <c r="A28" s="3" t="s">
        <v>960</v>
      </c>
      <c r="B28" s="3" t="s">
        <v>32</v>
      </c>
      <c r="C28" s="13" t="s">
        <v>1021</v>
      </c>
      <c r="D28" s="13" t="s">
        <v>1022</v>
      </c>
      <c r="E28" s="13" t="s">
        <v>1023</v>
      </c>
      <c r="F28" s="13" t="s">
        <v>1024</v>
      </c>
      <c r="G28" s="13" t="s">
        <v>1025</v>
      </c>
      <c r="H28" s="13" t="s">
        <v>1026</v>
      </c>
      <c r="I28" s="13" t="s">
        <v>1027</v>
      </c>
      <c r="J28" s="13" t="s">
        <v>1028</v>
      </c>
      <c r="K28" s="13" t="s">
        <v>1029</v>
      </c>
      <c r="L28" s="13" t="s">
        <v>1030</v>
      </c>
      <c r="M28" s="13" t="s">
        <v>1031</v>
      </c>
      <c r="N28" s="13" t="s">
        <v>1032</v>
      </c>
    </row>
    <row r="29" spans="1:14" x14ac:dyDescent="0.25">
      <c r="A29" t="s">
        <v>1033</v>
      </c>
      <c r="B29" s="14" t="s">
        <v>27</v>
      </c>
      <c r="C29" s="7" t="s">
        <v>68</v>
      </c>
      <c r="D29" s="7" t="s">
        <v>1034</v>
      </c>
      <c r="E29" s="7" t="s">
        <v>1035</v>
      </c>
      <c r="F29" s="7" t="s">
        <v>1036</v>
      </c>
      <c r="G29" s="7" t="s">
        <v>1037</v>
      </c>
      <c r="H29" s="7" t="s">
        <v>1038</v>
      </c>
      <c r="I29" s="7" t="s">
        <v>1039</v>
      </c>
      <c r="J29" s="7" t="s">
        <v>1040</v>
      </c>
      <c r="K29" s="7" t="s">
        <v>1041</v>
      </c>
      <c r="L29" s="7" t="s">
        <v>1042</v>
      </c>
      <c r="M29" s="7" t="s">
        <v>1043</v>
      </c>
      <c r="N29" s="7" t="s">
        <v>68</v>
      </c>
    </row>
    <row r="30" spans="1:14" x14ac:dyDescent="0.25">
      <c r="A30" t="s">
        <v>1033</v>
      </c>
      <c r="B30" s="14" t="s">
        <v>28</v>
      </c>
      <c r="C30" s="7" t="s">
        <v>1044</v>
      </c>
      <c r="D30" s="7" t="s">
        <v>68</v>
      </c>
      <c r="E30" s="7" t="s">
        <v>929</v>
      </c>
      <c r="F30" s="7" t="s">
        <v>1045</v>
      </c>
      <c r="G30" s="7" t="s">
        <v>1046</v>
      </c>
      <c r="H30" s="7" t="s">
        <v>1047</v>
      </c>
      <c r="I30" s="7" t="s">
        <v>1048</v>
      </c>
      <c r="J30" s="7" t="s">
        <v>1049</v>
      </c>
      <c r="K30" s="7" t="s">
        <v>68</v>
      </c>
      <c r="L30" s="7" t="s">
        <v>1050</v>
      </c>
      <c r="M30" s="7" t="s">
        <v>1051</v>
      </c>
      <c r="N30" s="7" t="s">
        <v>1052</v>
      </c>
    </row>
    <row r="31" spans="1:14" x14ac:dyDescent="0.25">
      <c r="A31" t="s">
        <v>1033</v>
      </c>
      <c r="B31" s="14" t="s">
        <v>29</v>
      </c>
      <c r="C31" s="7" t="s">
        <v>68</v>
      </c>
      <c r="D31" s="7" t="s">
        <v>68</v>
      </c>
      <c r="E31" s="7" t="s">
        <v>1053</v>
      </c>
      <c r="F31" s="7" t="s">
        <v>68</v>
      </c>
      <c r="G31" s="7" t="s">
        <v>68</v>
      </c>
      <c r="H31" s="7" t="s">
        <v>68</v>
      </c>
      <c r="I31" s="7" t="s">
        <v>1054</v>
      </c>
      <c r="J31" s="7" t="s">
        <v>1055</v>
      </c>
      <c r="K31" s="7" t="s">
        <v>68</v>
      </c>
      <c r="L31" s="7" t="s">
        <v>68</v>
      </c>
      <c r="M31" s="7" t="s">
        <v>1056</v>
      </c>
      <c r="N31" s="7" t="s">
        <v>1057</v>
      </c>
    </row>
    <row r="32" spans="1:14" x14ac:dyDescent="0.25">
      <c r="A32" t="s">
        <v>1033</v>
      </c>
      <c r="B32" s="14" t="s">
        <v>30</v>
      </c>
      <c r="C32" s="7" t="s">
        <v>1058</v>
      </c>
      <c r="D32" s="7" t="s">
        <v>1059</v>
      </c>
      <c r="E32" s="7" t="s">
        <v>1060</v>
      </c>
      <c r="F32" s="7" t="s">
        <v>68</v>
      </c>
      <c r="G32" s="7" t="s">
        <v>68</v>
      </c>
      <c r="H32" s="7" t="s">
        <v>1061</v>
      </c>
      <c r="I32" s="7" t="s">
        <v>1062</v>
      </c>
      <c r="J32" s="7" t="s">
        <v>1063</v>
      </c>
      <c r="K32" s="7" t="s">
        <v>68</v>
      </c>
      <c r="L32" s="7" t="s">
        <v>1064</v>
      </c>
      <c r="M32" s="7" t="s">
        <v>1065</v>
      </c>
      <c r="N32" s="7" t="s">
        <v>1066</v>
      </c>
    </row>
    <row r="33" spans="1:14" x14ac:dyDescent="0.25">
      <c r="A33" t="s">
        <v>1033</v>
      </c>
      <c r="B33" s="14" t="s">
        <v>31</v>
      </c>
      <c r="C33" s="7" t="s">
        <v>1067</v>
      </c>
      <c r="D33" s="7" t="s">
        <v>1068</v>
      </c>
      <c r="E33" s="7" t="s">
        <v>1069</v>
      </c>
      <c r="F33" s="7" t="s">
        <v>1070</v>
      </c>
      <c r="G33" s="7" t="s">
        <v>1071</v>
      </c>
      <c r="H33" s="7" t="s">
        <v>68</v>
      </c>
      <c r="I33" s="7" t="s">
        <v>1072</v>
      </c>
      <c r="J33" s="7" t="s">
        <v>1073</v>
      </c>
      <c r="K33" s="7" t="s">
        <v>1074</v>
      </c>
      <c r="L33" s="7" t="s">
        <v>1075</v>
      </c>
      <c r="M33" s="7" t="s">
        <v>68</v>
      </c>
      <c r="N33" s="7" t="s">
        <v>1076</v>
      </c>
    </row>
    <row r="34" spans="1:14" ht="15.6" x14ac:dyDescent="0.3">
      <c r="A34" s="3" t="s">
        <v>1033</v>
      </c>
      <c r="B34" s="3" t="s">
        <v>32</v>
      </c>
      <c r="C34" s="13" t="s">
        <v>1077</v>
      </c>
      <c r="D34" s="13" t="s">
        <v>1078</v>
      </c>
      <c r="E34" s="13" t="s">
        <v>1079</v>
      </c>
      <c r="F34" s="13" t="s">
        <v>1080</v>
      </c>
      <c r="G34" s="13" t="s">
        <v>1081</v>
      </c>
      <c r="H34" s="13" t="s">
        <v>1082</v>
      </c>
      <c r="I34" s="13" t="s">
        <v>1083</v>
      </c>
      <c r="J34" s="13" t="s">
        <v>1084</v>
      </c>
      <c r="K34" s="13" t="s">
        <v>1085</v>
      </c>
      <c r="L34" s="13" t="s">
        <v>1086</v>
      </c>
      <c r="M34" s="13" t="s">
        <v>1087</v>
      </c>
      <c r="N34" s="13" t="s">
        <v>1088</v>
      </c>
    </row>
    <row r="36" spans="1:14" x14ac:dyDescent="0.25">
      <c r="A36" t="s">
        <v>745</v>
      </c>
    </row>
    <row r="37" spans="1:14" x14ac:dyDescent="0.25">
      <c r="A37" t="s">
        <v>35</v>
      </c>
    </row>
    <row r="38" spans="1:14" x14ac:dyDescent="0.25">
      <c r="A38" t="s">
        <v>93</v>
      </c>
    </row>
    <row r="39" spans="1:14" x14ac:dyDescent="0.25">
      <c r="A39" t="s">
        <v>1089</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4"/>
  <sheetViews>
    <sheetView workbookViewId="0"/>
  </sheetViews>
  <sheetFormatPr defaultColWidth="10.90625" defaultRowHeight="15" x14ac:dyDescent="0.25"/>
  <cols>
    <col min="1" max="1" width="24.7265625" customWidth="1"/>
    <col min="2" max="13" width="11.7265625" customWidth="1"/>
  </cols>
  <sheetData>
    <row r="1" spans="1:13" ht="30" customHeight="1" x14ac:dyDescent="0.35">
      <c r="A1" s="1" t="s">
        <v>10</v>
      </c>
    </row>
    <row r="2" spans="1:13" x14ac:dyDescent="0.25">
      <c r="A2" t="s">
        <v>11</v>
      </c>
    </row>
    <row r="3" spans="1:13" ht="30" customHeight="1" x14ac:dyDescent="0.3">
      <c r="A3" s="3" t="s">
        <v>13</v>
      </c>
    </row>
    <row r="4" spans="1:13" ht="15.6" x14ac:dyDescent="0.3">
      <c r="A4" s="6" t="s">
        <v>14</v>
      </c>
      <c r="B4" s="5" t="s">
        <v>15</v>
      </c>
      <c r="C4" s="5" t="s">
        <v>16</v>
      </c>
      <c r="D4" s="5" t="s">
        <v>17</v>
      </c>
      <c r="E4" s="5" t="s">
        <v>18</v>
      </c>
      <c r="F4" s="5" t="s">
        <v>19</v>
      </c>
      <c r="G4" s="5" t="s">
        <v>20</v>
      </c>
      <c r="H4" s="5" t="s">
        <v>21</v>
      </c>
      <c r="I4" s="5" t="s">
        <v>22</v>
      </c>
      <c r="J4" s="5" t="s">
        <v>23</v>
      </c>
      <c r="K4" s="5" t="s">
        <v>24</v>
      </c>
      <c r="L4" s="5" t="s">
        <v>25</v>
      </c>
      <c r="M4" s="5" t="s">
        <v>26</v>
      </c>
    </row>
    <row r="5" spans="1:13" x14ac:dyDescent="0.25">
      <c r="A5" t="s">
        <v>27</v>
      </c>
      <c r="B5" s="7">
        <v>802</v>
      </c>
      <c r="C5" s="7">
        <v>932</v>
      </c>
      <c r="D5" s="7">
        <v>982</v>
      </c>
      <c r="E5" s="7">
        <v>1033</v>
      </c>
      <c r="F5" s="7">
        <v>918</v>
      </c>
      <c r="G5" s="7">
        <v>1144</v>
      </c>
      <c r="H5" s="7">
        <v>1195</v>
      </c>
      <c r="I5" s="7">
        <v>1056</v>
      </c>
      <c r="J5" s="7">
        <v>1116</v>
      </c>
      <c r="K5" s="7">
        <v>1203</v>
      </c>
      <c r="L5" s="7">
        <v>1258</v>
      </c>
      <c r="M5" s="7">
        <v>1499</v>
      </c>
    </row>
    <row r="6" spans="1:13" x14ac:dyDescent="0.25">
      <c r="A6" t="s">
        <v>28</v>
      </c>
      <c r="B6" s="7">
        <v>2299</v>
      </c>
      <c r="C6" s="7">
        <v>2227</v>
      </c>
      <c r="D6" s="7">
        <v>2276</v>
      </c>
      <c r="E6" s="7">
        <v>2031</v>
      </c>
      <c r="F6" s="7">
        <v>1939</v>
      </c>
      <c r="G6" s="7">
        <v>2263</v>
      </c>
      <c r="H6" s="7">
        <v>2228</v>
      </c>
      <c r="I6" s="7">
        <v>1934</v>
      </c>
      <c r="J6" s="7">
        <v>2042</v>
      </c>
      <c r="K6" s="7">
        <v>2071</v>
      </c>
      <c r="L6" s="7">
        <v>2145</v>
      </c>
      <c r="M6" s="7">
        <v>2501</v>
      </c>
    </row>
    <row r="7" spans="1:13" x14ac:dyDescent="0.25">
      <c r="A7" t="s">
        <v>29</v>
      </c>
      <c r="B7" s="7">
        <v>1104</v>
      </c>
      <c r="C7" s="7">
        <v>1081</v>
      </c>
      <c r="D7" s="7">
        <v>989</v>
      </c>
      <c r="E7" s="7">
        <v>847</v>
      </c>
      <c r="F7" s="7">
        <v>824</v>
      </c>
      <c r="G7" s="7">
        <v>1033</v>
      </c>
      <c r="H7" s="7">
        <v>975</v>
      </c>
      <c r="I7" s="7">
        <v>885</v>
      </c>
      <c r="J7" s="7">
        <v>944</v>
      </c>
      <c r="K7" s="7">
        <v>1172</v>
      </c>
      <c r="L7" s="7">
        <v>1034</v>
      </c>
      <c r="M7" s="7">
        <v>1281</v>
      </c>
    </row>
    <row r="8" spans="1:13" x14ac:dyDescent="0.25">
      <c r="A8" t="s">
        <v>30</v>
      </c>
      <c r="B8" s="7">
        <v>9132</v>
      </c>
      <c r="C8" s="7">
        <v>9850</v>
      </c>
      <c r="D8" s="7">
        <v>10106</v>
      </c>
      <c r="E8" s="7">
        <v>8421</v>
      </c>
      <c r="F8" s="7">
        <v>8037</v>
      </c>
      <c r="G8" s="7">
        <v>8610</v>
      </c>
      <c r="H8" s="7">
        <v>9155</v>
      </c>
      <c r="I8" s="7">
        <v>8205</v>
      </c>
      <c r="J8" s="7">
        <v>8490</v>
      </c>
      <c r="K8" s="7">
        <v>9061</v>
      </c>
      <c r="L8" s="7">
        <v>8339</v>
      </c>
      <c r="M8" s="7">
        <v>9672</v>
      </c>
    </row>
    <row r="9" spans="1:13" x14ac:dyDescent="0.25">
      <c r="A9" t="s">
        <v>31</v>
      </c>
      <c r="B9" s="7">
        <v>2186</v>
      </c>
      <c r="C9" s="7">
        <v>2393</v>
      </c>
      <c r="D9" s="7">
        <v>1480</v>
      </c>
      <c r="E9" s="7">
        <v>1452</v>
      </c>
      <c r="F9" s="7">
        <v>1972</v>
      </c>
      <c r="G9" s="7">
        <v>1712</v>
      </c>
      <c r="H9" s="7">
        <v>1469</v>
      </c>
      <c r="I9" s="7">
        <v>1593</v>
      </c>
      <c r="J9" s="7">
        <v>1188</v>
      </c>
      <c r="K9" s="7">
        <v>1647</v>
      </c>
      <c r="L9" s="7">
        <v>1803</v>
      </c>
      <c r="M9" s="7">
        <v>1610</v>
      </c>
    </row>
    <row r="10" spans="1:13" ht="15.6" x14ac:dyDescent="0.3">
      <c r="A10" s="3" t="s">
        <v>32</v>
      </c>
      <c r="B10" s="8">
        <v>15523</v>
      </c>
      <c r="C10" s="8">
        <v>16483</v>
      </c>
      <c r="D10" s="8">
        <v>15833</v>
      </c>
      <c r="E10" s="8">
        <v>13784</v>
      </c>
      <c r="F10" s="8">
        <v>13690</v>
      </c>
      <c r="G10" s="8">
        <v>14762</v>
      </c>
      <c r="H10" s="8">
        <v>15022</v>
      </c>
      <c r="I10" s="8">
        <v>13673</v>
      </c>
      <c r="J10" s="8">
        <v>13780</v>
      </c>
      <c r="K10" s="8">
        <v>15154</v>
      </c>
      <c r="L10" s="8">
        <v>14579</v>
      </c>
      <c r="M10" s="8">
        <v>16563</v>
      </c>
    </row>
    <row r="12" spans="1:13" ht="15.6" x14ac:dyDescent="0.3">
      <c r="A12" s="3" t="s">
        <v>33</v>
      </c>
    </row>
    <row r="13" spans="1:13" ht="15.6" x14ac:dyDescent="0.3">
      <c r="A13" s="6" t="s">
        <v>14</v>
      </c>
      <c r="B13" s="5" t="s">
        <v>15</v>
      </c>
      <c r="C13" s="5" t="s">
        <v>16</v>
      </c>
      <c r="D13" s="5" t="s">
        <v>17</v>
      </c>
      <c r="E13" s="5" t="s">
        <v>18</v>
      </c>
      <c r="F13" s="5" t="s">
        <v>19</v>
      </c>
      <c r="G13" s="5" t="s">
        <v>20</v>
      </c>
      <c r="H13" s="5" t="s">
        <v>21</v>
      </c>
      <c r="I13" s="5" t="s">
        <v>22</v>
      </c>
      <c r="J13" s="5" t="s">
        <v>23</v>
      </c>
      <c r="K13" s="5" t="s">
        <v>24</v>
      </c>
      <c r="L13" s="5" t="s">
        <v>25</v>
      </c>
      <c r="M13" s="5" t="s">
        <v>26</v>
      </c>
    </row>
    <row r="14" spans="1:13" x14ac:dyDescent="0.25">
      <c r="A14" t="s">
        <v>27</v>
      </c>
      <c r="B14" s="7">
        <v>508</v>
      </c>
      <c r="C14" s="7">
        <v>571</v>
      </c>
      <c r="D14" s="7">
        <v>555</v>
      </c>
      <c r="E14" s="7">
        <v>638</v>
      </c>
      <c r="F14" s="7">
        <v>610</v>
      </c>
      <c r="G14" s="7">
        <v>751</v>
      </c>
      <c r="H14" s="7">
        <v>702</v>
      </c>
      <c r="I14" s="7">
        <v>699</v>
      </c>
      <c r="J14" s="7">
        <v>686</v>
      </c>
      <c r="K14" s="7">
        <v>749</v>
      </c>
      <c r="L14" s="7">
        <v>746</v>
      </c>
      <c r="M14" s="7">
        <v>876</v>
      </c>
    </row>
    <row r="15" spans="1:13" x14ac:dyDescent="0.25">
      <c r="A15" t="s">
        <v>28</v>
      </c>
      <c r="B15" s="7">
        <v>1608</v>
      </c>
      <c r="C15" s="7">
        <v>1556</v>
      </c>
      <c r="D15" s="7">
        <v>1633</v>
      </c>
      <c r="E15" s="7">
        <v>1443</v>
      </c>
      <c r="F15" s="7">
        <v>1376</v>
      </c>
      <c r="G15" s="7">
        <v>1599</v>
      </c>
      <c r="H15" s="7">
        <v>1543</v>
      </c>
      <c r="I15" s="7">
        <v>1357</v>
      </c>
      <c r="J15" s="7">
        <v>1362</v>
      </c>
      <c r="K15" s="7">
        <v>1477</v>
      </c>
      <c r="L15" s="7">
        <v>1518</v>
      </c>
      <c r="M15" s="7">
        <v>1749</v>
      </c>
    </row>
    <row r="16" spans="1:13" x14ac:dyDescent="0.25">
      <c r="A16" t="s">
        <v>29</v>
      </c>
      <c r="B16" s="7">
        <v>770</v>
      </c>
      <c r="C16" s="7">
        <v>767</v>
      </c>
      <c r="D16" s="7">
        <v>679</v>
      </c>
      <c r="E16" s="7">
        <v>595</v>
      </c>
      <c r="F16" s="7">
        <v>581</v>
      </c>
      <c r="G16" s="7">
        <v>739</v>
      </c>
      <c r="H16" s="7">
        <v>717</v>
      </c>
      <c r="I16" s="7">
        <v>616</v>
      </c>
      <c r="J16" s="7">
        <v>674</v>
      </c>
      <c r="K16" s="7">
        <v>850</v>
      </c>
      <c r="L16" s="7">
        <v>738</v>
      </c>
      <c r="M16" s="7">
        <v>945</v>
      </c>
    </row>
    <row r="17" spans="1:13" x14ac:dyDescent="0.25">
      <c r="A17" t="s">
        <v>30</v>
      </c>
      <c r="B17" s="7">
        <v>6276</v>
      </c>
      <c r="C17" s="7">
        <v>6234</v>
      </c>
      <c r="D17" s="7">
        <v>6727</v>
      </c>
      <c r="E17" s="7">
        <v>5864</v>
      </c>
      <c r="F17" s="7">
        <v>4883</v>
      </c>
      <c r="G17" s="7">
        <v>5096</v>
      </c>
      <c r="H17" s="7">
        <v>5902</v>
      </c>
      <c r="I17" s="7">
        <v>4882</v>
      </c>
      <c r="J17" s="7">
        <v>5026</v>
      </c>
      <c r="K17" s="7">
        <v>5627</v>
      </c>
      <c r="L17" s="7">
        <v>5108</v>
      </c>
      <c r="M17" s="7">
        <v>6143</v>
      </c>
    </row>
    <row r="18" spans="1:13" x14ac:dyDescent="0.25">
      <c r="A18" t="s">
        <v>31</v>
      </c>
      <c r="B18" s="7">
        <v>1733</v>
      </c>
      <c r="C18" s="7">
        <v>1751</v>
      </c>
      <c r="D18" s="7">
        <v>876</v>
      </c>
      <c r="E18" s="7">
        <v>894</v>
      </c>
      <c r="F18" s="7">
        <v>1463</v>
      </c>
      <c r="G18" s="7">
        <v>1202</v>
      </c>
      <c r="H18" s="7">
        <v>921</v>
      </c>
      <c r="I18" s="7">
        <v>1166</v>
      </c>
      <c r="J18" s="7">
        <v>729</v>
      </c>
      <c r="K18" s="7">
        <v>1135</v>
      </c>
      <c r="L18" s="7">
        <v>1352</v>
      </c>
      <c r="M18" s="7">
        <v>1030</v>
      </c>
    </row>
    <row r="19" spans="1:13" ht="15.6" x14ac:dyDescent="0.3">
      <c r="A19" s="3" t="s">
        <v>32</v>
      </c>
      <c r="B19" s="8">
        <v>10895</v>
      </c>
      <c r="C19" s="8">
        <v>10879</v>
      </c>
      <c r="D19" s="8">
        <v>10470</v>
      </c>
      <c r="E19" s="8">
        <v>9434</v>
      </c>
      <c r="F19" s="8">
        <v>8913</v>
      </c>
      <c r="G19" s="8">
        <v>9387</v>
      </c>
      <c r="H19" s="8">
        <v>9785</v>
      </c>
      <c r="I19" s="8">
        <v>8720</v>
      </c>
      <c r="J19" s="8">
        <v>8477</v>
      </c>
      <c r="K19" s="8">
        <v>9838</v>
      </c>
      <c r="L19" s="8">
        <v>9462</v>
      </c>
      <c r="M19" s="8">
        <v>10743</v>
      </c>
    </row>
    <row r="21" spans="1:13" x14ac:dyDescent="0.25">
      <c r="A21" t="s">
        <v>34</v>
      </c>
    </row>
    <row r="22" spans="1:13" x14ac:dyDescent="0.25">
      <c r="A22" t="s">
        <v>35</v>
      </c>
    </row>
    <row r="23" spans="1:13" x14ac:dyDescent="0.25">
      <c r="A23" t="s">
        <v>36</v>
      </c>
    </row>
    <row r="24" spans="1:13" x14ac:dyDescent="0.25">
      <c r="A24" t="s">
        <v>37</v>
      </c>
    </row>
  </sheetData>
  <pageMargins left="0.7" right="0.7" top="0.75" bottom="0.75" header="0.3" footer="0.3"/>
  <pageSetup paperSize="9" orientation="portrait" horizontalDpi="300" verticalDpi="300"/>
  <tableParts count="2">
    <tablePart r:id="rId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39"/>
  <sheetViews>
    <sheetView workbookViewId="0"/>
  </sheetViews>
  <sheetFormatPr defaultColWidth="10.90625" defaultRowHeight="15" x14ac:dyDescent="0.25"/>
  <cols>
    <col min="1" max="1" width="12.7265625" customWidth="1"/>
    <col min="2" max="2" width="15.7265625" customWidth="1"/>
    <col min="3" max="14" width="10.7265625" customWidth="1"/>
  </cols>
  <sheetData>
    <row r="1" spans="1:14" ht="30" customHeight="1" x14ac:dyDescent="0.35">
      <c r="A1" s="1" t="s">
        <v>1090</v>
      </c>
    </row>
    <row r="2" spans="1:14" x14ac:dyDescent="0.25">
      <c r="A2" t="s">
        <v>1091</v>
      </c>
    </row>
    <row r="3" spans="1:14" ht="30" customHeight="1" x14ac:dyDescent="0.3">
      <c r="A3" s="3" t="s">
        <v>1090</v>
      </c>
    </row>
    <row r="4" spans="1:14" ht="31.2" x14ac:dyDescent="0.3">
      <c r="A4" s="6" t="s">
        <v>756</v>
      </c>
      <c r="B4" s="6" t="s">
        <v>14</v>
      </c>
      <c r="C4" s="5" t="s">
        <v>15</v>
      </c>
      <c r="D4" s="5" t="s">
        <v>16</v>
      </c>
      <c r="E4" s="5" t="s">
        <v>17</v>
      </c>
      <c r="F4" s="5" t="s">
        <v>18</v>
      </c>
      <c r="G4" s="5" t="s">
        <v>19</v>
      </c>
      <c r="H4" s="5" t="s">
        <v>20</v>
      </c>
      <c r="I4" s="5" t="s">
        <v>21</v>
      </c>
      <c r="J4" s="5" t="s">
        <v>22</v>
      </c>
      <c r="K4" s="5" t="s">
        <v>23</v>
      </c>
      <c r="L4" s="5" t="s">
        <v>24</v>
      </c>
      <c r="M4" s="5" t="s">
        <v>25</v>
      </c>
      <c r="N4" s="5" t="s">
        <v>26</v>
      </c>
    </row>
    <row r="5" spans="1:14" x14ac:dyDescent="0.25">
      <c r="A5" t="s">
        <v>757</v>
      </c>
      <c r="B5" s="14" t="s">
        <v>27</v>
      </c>
      <c r="C5" s="7" t="s">
        <v>1093</v>
      </c>
      <c r="D5" s="7" t="s">
        <v>1094</v>
      </c>
      <c r="E5" s="7" t="s">
        <v>871</v>
      </c>
      <c r="F5" s="7" t="s">
        <v>1095</v>
      </c>
      <c r="G5" s="7" t="s">
        <v>1096</v>
      </c>
      <c r="H5" s="7" t="s">
        <v>789</v>
      </c>
      <c r="I5" s="7" t="s">
        <v>1097</v>
      </c>
      <c r="J5" s="7" t="s">
        <v>778</v>
      </c>
      <c r="K5" s="7" t="s">
        <v>1098</v>
      </c>
      <c r="L5" s="7" t="s">
        <v>1076</v>
      </c>
      <c r="M5" s="7" t="s">
        <v>1099</v>
      </c>
      <c r="N5" s="7" t="s">
        <v>839</v>
      </c>
    </row>
    <row r="6" spans="1:14" x14ac:dyDescent="0.25">
      <c r="A6" t="s">
        <v>757</v>
      </c>
      <c r="B6" s="14" t="s">
        <v>28</v>
      </c>
      <c r="C6" s="7" t="s">
        <v>1100</v>
      </c>
      <c r="D6" s="7" t="s">
        <v>1101</v>
      </c>
      <c r="E6" s="7" t="s">
        <v>1102</v>
      </c>
      <c r="F6" s="7" t="s">
        <v>1103</v>
      </c>
      <c r="G6" s="7" t="s">
        <v>1104</v>
      </c>
      <c r="H6" s="7" t="s">
        <v>1105</v>
      </c>
      <c r="I6" s="7" t="s">
        <v>1106</v>
      </c>
      <c r="J6" s="7" t="s">
        <v>1107</v>
      </c>
      <c r="K6" s="7" t="s">
        <v>1108</v>
      </c>
      <c r="L6" s="7" t="s">
        <v>1109</v>
      </c>
      <c r="M6" s="7" t="s">
        <v>1110</v>
      </c>
      <c r="N6" s="7" t="s">
        <v>1111</v>
      </c>
    </row>
    <row r="7" spans="1:14" x14ac:dyDescent="0.25">
      <c r="A7" t="s">
        <v>757</v>
      </c>
      <c r="B7" s="14" t="s">
        <v>29</v>
      </c>
      <c r="C7" s="7" t="s">
        <v>1112</v>
      </c>
      <c r="D7" s="7" t="s">
        <v>1113</v>
      </c>
      <c r="E7" s="7" t="s">
        <v>1114</v>
      </c>
      <c r="F7" s="7" t="s">
        <v>1115</v>
      </c>
      <c r="G7" s="7" t="s">
        <v>1116</v>
      </c>
      <c r="H7" s="7" t="s">
        <v>1117</v>
      </c>
      <c r="I7" s="7" t="s">
        <v>1118</v>
      </c>
      <c r="J7" s="7" t="s">
        <v>1119</v>
      </c>
      <c r="K7" s="7" t="s">
        <v>1120</v>
      </c>
      <c r="L7" s="7" t="s">
        <v>1121</v>
      </c>
      <c r="M7" s="7" t="s">
        <v>1122</v>
      </c>
      <c r="N7" s="7" t="s">
        <v>1123</v>
      </c>
    </row>
    <row r="8" spans="1:14" x14ac:dyDescent="0.25">
      <c r="A8" t="s">
        <v>757</v>
      </c>
      <c r="B8" s="14" t="s">
        <v>30</v>
      </c>
      <c r="C8" s="7" t="s">
        <v>1124</v>
      </c>
      <c r="D8" s="7" t="s">
        <v>1125</v>
      </c>
      <c r="E8" s="7" t="s">
        <v>1126</v>
      </c>
      <c r="F8" s="7" t="s">
        <v>1127</v>
      </c>
      <c r="G8" s="7" t="s">
        <v>1128</v>
      </c>
      <c r="H8" s="7" t="s">
        <v>1129</v>
      </c>
      <c r="I8" s="7" t="s">
        <v>1130</v>
      </c>
      <c r="J8" s="7" t="s">
        <v>1131</v>
      </c>
      <c r="K8" s="7" t="s">
        <v>1116</v>
      </c>
      <c r="L8" s="7" t="s">
        <v>1132</v>
      </c>
      <c r="M8" s="7" t="s">
        <v>1116</v>
      </c>
      <c r="N8" s="7" t="s">
        <v>1133</v>
      </c>
    </row>
    <row r="9" spans="1:14" x14ac:dyDescent="0.25">
      <c r="A9" t="s">
        <v>757</v>
      </c>
      <c r="B9" s="14" t="s">
        <v>31</v>
      </c>
      <c r="C9" s="7" t="s">
        <v>1036</v>
      </c>
      <c r="D9" s="7" t="s">
        <v>1134</v>
      </c>
      <c r="E9" s="7" t="s">
        <v>1135</v>
      </c>
      <c r="F9" s="7" t="s">
        <v>1136</v>
      </c>
      <c r="G9" s="7" t="s">
        <v>1137</v>
      </c>
      <c r="H9" s="7" t="s">
        <v>1138</v>
      </c>
      <c r="I9" s="7" t="s">
        <v>1139</v>
      </c>
      <c r="J9" s="7" t="s">
        <v>1140</v>
      </c>
      <c r="K9" s="7" t="s">
        <v>1141</v>
      </c>
      <c r="L9" s="7" t="s">
        <v>1142</v>
      </c>
      <c r="M9" s="7" t="s">
        <v>1143</v>
      </c>
      <c r="N9" s="7" t="s">
        <v>1144</v>
      </c>
    </row>
    <row r="10" spans="1:14" ht="15.6" x14ac:dyDescent="0.3">
      <c r="A10" s="3" t="s">
        <v>757</v>
      </c>
      <c r="B10" s="13" t="s">
        <v>32</v>
      </c>
      <c r="C10" s="13" t="s">
        <v>1145</v>
      </c>
      <c r="D10" s="13" t="s">
        <v>861</v>
      </c>
      <c r="E10" s="13" t="s">
        <v>1146</v>
      </c>
      <c r="F10" s="13" t="s">
        <v>1147</v>
      </c>
      <c r="G10" s="13" t="s">
        <v>1148</v>
      </c>
      <c r="H10" s="13" t="s">
        <v>1149</v>
      </c>
      <c r="I10" s="13" t="s">
        <v>1150</v>
      </c>
      <c r="J10" s="13" t="s">
        <v>1103</v>
      </c>
      <c r="K10" s="13" t="s">
        <v>1151</v>
      </c>
      <c r="L10" s="13" t="s">
        <v>1152</v>
      </c>
      <c r="M10" s="13" t="s">
        <v>1149</v>
      </c>
      <c r="N10" s="13" t="s">
        <v>1153</v>
      </c>
    </row>
    <row r="11" spans="1:14" x14ac:dyDescent="0.25">
      <c r="A11" t="s">
        <v>825</v>
      </c>
      <c r="B11" s="14" t="s">
        <v>27</v>
      </c>
      <c r="C11" s="7" t="s">
        <v>1154</v>
      </c>
      <c r="D11" s="7" t="s">
        <v>1155</v>
      </c>
      <c r="E11" s="7" t="s">
        <v>1156</v>
      </c>
      <c r="F11" s="7" t="s">
        <v>1157</v>
      </c>
      <c r="G11" s="7" t="s">
        <v>1158</v>
      </c>
      <c r="H11" s="7" t="s">
        <v>1159</v>
      </c>
      <c r="I11" s="7" t="s">
        <v>1160</v>
      </c>
      <c r="J11" s="7" t="s">
        <v>855</v>
      </c>
      <c r="K11" s="7" t="s">
        <v>1161</v>
      </c>
      <c r="L11" s="7" t="s">
        <v>1162</v>
      </c>
      <c r="M11" s="7" t="s">
        <v>1163</v>
      </c>
      <c r="N11" s="7" t="s">
        <v>873</v>
      </c>
    </row>
    <row r="12" spans="1:14" x14ac:dyDescent="0.25">
      <c r="A12" t="s">
        <v>825</v>
      </c>
      <c r="B12" s="14" t="s">
        <v>28</v>
      </c>
      <c r="C12" s="7" t="s">
        <v>1164</v>
      </c>
      <c r="D12" s="7" t="s">
        <v>1165</v>
      </c>
      <c r="E12" s="7" t="s">
        <v>1166</v>
      </c>
      <c r="F12" s="7" t="s">
        <v>1167</v>
      </c>
      <c r="G12" s="7" t="s">
        <v>1168</v>
      </c>
      <c r="H12" s="7" t="s">
        <v>1169</v>
      </c>
      <c r="I12" s="7" t="s">
        <v>1170</v>
      </c>
      <c r="J12" s="7" t="s">
        <v>1171</v>
      </c>
      <c r="K12" s="7" t="s">
        <v>1172</v>
      </c>
      <c r="L12" s="7" t="s">
        <v>1173</v>
      </c>
      <c r="M12" s="7" t="s">
        <v>1174</v>
      </c>
      <c r="N12" s="7" t="s">
        <v>1175</v>
      </c>
    </row>
    <row r="13" spans="1:14" x14ac:dyDescent="0.25">
      <c r="A13" t="s">
        <v>825</v>
      </c>
      <c r="B13" s="14" t="s">
        <v>29</v>
      </c>
      <c r="C13" s="7" t="s">
        <v>1176</v>
      </c>
      <c r="D13" s="7" t="s">
        <v>1177</v>
      </c>
      <c r="E13" s="7" t="s">
        <v>1178</v>
      </c>
      <c r="F13" s="7" t="s">
        <v>1179</v>
      </c>
      <c r="G13" s="7" t="s">
        <v>1180</v>
      </c>
      <c r="H13" s="7" t="s">
        <v>1181</v>
      </c>
      <c r="I13" s="7" t="s">
        <v>1182</v>
      </c>
      <c r="J13" s="7" t="s">
        <v>1183</v>
      </c>
      <c r="K13" s="7" t="s">
        <v>1184</v>
      </c>
      <c r="L13" s="7" t="s">
        <v>1185</v>
      </c>
      <c r="M13" s="7" t="s">
        <v>1186</v>
      </c>
      <c r="N13" s="7" t="s">
        <v>1187</v>
      </c>
    </row>
    <row r="14" spans="1:14" x14ac:dyDescent="0.25">
      <c r="A14" t="s">
        <v>825</v>
      </c>
      <c r="B14" s="14" t="s">
        <v>30</v>
      </c>
      <c r="C14" s="7" t="s">
        <v>1188</v>
      </c>
      <c r="D14" s="7" t="s">
        <v>1189</v>
      </c>
      <c r="E14" s="7" t="s">
        <v>1190</v>
      </c>
      <c r="F14" s="7" t="s">
        <v>1191</v>
      </c>
      <c r="G14" s="7" t="s">
        <v>1192</v>
      </c>
      <c r="H14" s="7" t="s">
        <v>1193</v>
      </c>
      <c r="I14" s="7" t="s">
        <v>1194</v>
      </c>
      <c r="J14" s="7" t="s">
        <v>1195</v>
      </c>
      <c r="K14" s="7" t="s">
        <v>1196</v>
      </c>
      <c r="L14" s="7" t="s">
        <v>1197</v>
      </c>
      <c r="M14" s="7" t="s">
        <v>1198</v>
      </c>
      <c r="N14" s="7" t="s">
        <v>1199</v>
      </c>
    </row>
    <row r="15" spans="1:14" x14ac:dyDescent="0.25">
      <c r="A15" t="s">
        <v>825</v>
      </c>
      <c r="B15" s="14" t="s">
        <v>31</v>
      </c>
      <c r="C15" s="7" t="s">
        <v>1200</v>
      </c>
      <c r="D15" s="7" t="s">
        <v>1201</v>
      </c>
      <c r="E15" s="7" t="s">
        <v>1202</v>
      </c>
      <c r="F15" s="7" t="s">
        <v>1203</v>
      </c>
      <c r="G15" s="7" t="s">
        <v>1204</v>
      </c>
      <c r="H15" s="7" t="s">
        <v>1205</v>
      </c>
      <c r="I15" s="7" t="s">
        <v>1206</v>
      </c>
      <c r="J15" s="7" t="s">
        <v>1207</v>
      </c>
      <c r="K15" s="7" t="s">
        <v>1171</v>
      </c>
      <c r="L15" s="7" t="s">
        <v>1208</v>
      </c>
      <c r="M15" s="7" t="s">
        <v>1209</v>
      </c>
      <c r="N15" s="7" t="s">
        <v>1210</v>
      </c>
    </row>
    <row r="16" spans="1:14" ht="15.6" x14ac:dyDescent="0.3">
      <c r="A16" s="3" t="s">
        <v>825</v>
      </c>
      <c r="B16" s="3" t="s">
        <v>32</v>
      </c>
      <c r="C16" s="13" t="s">
        <v>1211</v>
      </c>
      <c r="D16" s="13" t="s">
        <v>1212</v>
      </c>
      <c r="E16" s="13" t="s">
        <v>1213</v>
      </c>
      <c r="F16" s="13" t="s">
        <v>1214</v>
      </c>
      <c r="G16" s="13" t="s">
        <v>1215</v>
      </c>
      <c r="H16" s="13" t="s">
        <v>1216</v>
      </c>
      <c r="I16" s="13" t="s">
        <v>1128</v>
      </c>
      <c r="J16" s="13" t="s">
        <v>1175</v>
      </c>
      <c r="K16" s="13" t="s">
        <v>1121</v>
      </c>
      <c r="L16" s="13" t="s">
        <v>1217</v>
      </c>
      <c r="M16" s="13" t="s">
        <v>1218</v>
      </c>
      <c r="N16" s="13" t="s">
        <v>1219</v>
      </c>
    </row>
    <row r="17" spans="1:14" x14ac:dyDescent="0.25">
      <c r="A17" t="s">
        <v>887</v>
      </c>
      <c r="B17" s="14" t="s">
        <v>27</v>
      </c>
      <c r="C17" s="7" t="s">
        <v>1220</v>
      </c>
      <c r="D17" s="7" t="s">
        <v>1221</v>
      </c>
      <c r="E17" s="7" t="s">
        <v>1222</v>
      </c>
      <c r="F17" s="7" t="s">
        <v>1223</v>
      </c>
      <c r="G17" s="7" t="s">
        <v>1224</v>
      </c>
      <c r="H17" s="7" t="s">
        <v>1225</v>
      </c>
      <c r="I17" s="7" t="s">
        <v>1226</v>
      </c>
      <c r="J17" s="7" t="s">
        <v>1227</v>
      </c>
      <c r="K17" s="7" t="s">
        <v>1228</v>
      </c>
      <c r="L17" s="7" t="s">
        <v>1229</v>
      </c>
      <c r="M17" s="7" t="s">
        <v>1230</v>
      </c>
      <c r="N17" s="7" t="s">
        <v>1231</v>
      </c>
    </row>
    <row r="18" spans="1:14" x14ac:dyDescent="0.25">
      <c r="A18" t="s">
        <v>887</v>
      </c>
      <c r="B18" s="14" t="s">
        <v>28</v>
      </c>
      <c r="C18" s="7" t="s">
        <v>1232</v>
      </c>
      <c r="D18" s="7" t="s">
        <v>1233</v>
      </c>
      <c r="E18" s="7" t="s">
        <v>1234</v>
      </c>
      <c r="F18" s="7" t="s">
        <v>1235</v>
      </c>
      <c r="G18" s="7" t="s">
        <v>1236</v>
      </c>
      <c r="H18" s="7" t="s">
        <v>1237</v>
      </c>
      <c r="I18" s="7" t="s">
        <v>1238</v>
      </c>
      <c r="J18" s="7" t="s">
        <v>1239</v>
      </c>
      <c r="K18" s="7" t="s">
        <v>1240</v>
      </c>
      <c r="L18" s="7" t="s">
        <v>1241</v>
      </c>
      <c r="M18" s="7" t="s">
        <v>1242</v>
      </c>
      <c r="N18" s="7" t="s">
        <v>1243</v>
      </c>
    </row>
    <row r="19" spans="1:14" x14ac:dyDescent="0.25">
      <c r="A19" t="s">
        <v>887</v>
      </c>
      <c r="B19" s="14" t="s">
        <v>29</v>
      </c>
      <c r="C19" s="7" t="s">
        <v>1244</v>
      </c>
      <c r="D19" s="7" t="s">
        <v>1245</v>
      </c>
      <c r="E19" s="7" t="s">
        <v>1246</v>
      </c>
      <c r="F19" s="7" t="s">
        <v>1247</v>
      </c>
      <c r="G19" s="7" t="s">
        <v>1248</v>
      </c>
      <c r="H19" s="7" t="s">
        <v>1249</v>
      </c>
      <c r="I19" s="7" t="s">
        <v>1250</v>
      </c>
      <c r="J19" s="7" t="s">
        <v>1251</v>
      </c>
      <c r="K19" s="7" t="s">
        <v>1252</v>
      </c>
      <c r="L19" s="7" t="s">
        <v>1253</v>
      </c>
      <c r="M19" s="7" t="s">
        <v>1254</v>
      </c>
      <c r="N19" s="7" t="s">
        <v>1255</v>
      </c>
    </row>
    <row r="20" spans="1:14" x14ac:dyDescent="0.25">
      <c r="A20" t="s">
        <v>887</v>
      </c>
      <c r="B20" s="14" t="s">
        <v>30</v>
      </c>
      <c r="C20" s="7" t="s">
        <v>1256</v>
      </c>
      <c r="D20" s="7" t="s">
        <v>1257</v>
      </c>
      <c r="E20" s="7" t="s">
        <v>1258</v>
      </c>
      <c r="F20" s="7" t="s">
        <v>1259</v>
      </c>
      <c r="G20" s="7" t="s">
        <v>1260</v>
      </c>
      <c r="H20" s="7" t="s">
        <v>1261</v>
      </c>
      <c r="I20" s="7" t="s">
        <v>1262</v>
      </c>
      <c r="J20" s="7" t="s">
        <v>1263</v>
      </c>
      <c r="K20" s="7" t="s">
        <v>1264</v>
      </c>
      <c r="L20" s="7" t="s">
        <v>1265</v>
      </c>
      <c r="M20" s="7" t="s">
        <v>1266</v>
      </c>
      <c r="N20" s="7" t="s">
        <v>1267</v>
      </c>
    </row>
    <row r="21" spans="1:14" x14ac:dyDescent="0.25">
      <c r="A21" t="s">
        <v>887</v>
      </c>
      <c r="B21" s="14" t="s">
        <v>31</v>
      </c>
      <c r="C21" s="7" t="s">
        <v>1268</v>
      </c>
      <c r="D21" s="7" t="s">
        <v>1269</v>
      </c>
      <c r="E21" s="7" t="s">
        <v>1270</v>
      </c>
      <c r="F21" s="7" t="s">
        <v>1271</v>
      </c>
      <c r="G21" s="7" t="s">
        <v>1272</v>
      </c>
      <c r="H21" s="7" t="s">
        <v>1273</v>
      </c>
      <c r="I21" s="7" t="s">
        <v>1274</v>
      </c>
      <c r="J21" s="7" t="s">
        <v>1275</v>
      </c>
      <c r="K21" s="7" t="s">
        <v>1276</v>
      </c>
      <c r="L21" s="7" t="s">
        <v>1277</v>
      </c>
      <c r="M21" s="7" t="s">
        <v>1278</v>
      </c>
      <c r="N21" s="7" t="s">
        <v>931</v>
      </c>
    </row>
    <row r="22" spans="1:14" ht="15.6" x14ac:dyDescent="0.3">
      <c r="A22" s="3" t="s">
        <v>887</v>
      </c>
      <c r="B22" s="3" t="s">
        <v>32</v>
      </c>
      <c r="C22" s="13" t="s">
        <v>1279</v>
      </c>
      <c r="D22" s="13" t="s">
        <v>1280</v>
      </c>
      <c r="E22" s="13" t="s">
        <v>1281</v>
      </c>
      <c r="F22" s="13" t="s">
        <v>1282</v>
      </c>
      <c r="G22" s="13" t="s">
        <v>1283</v>
      </c>
      <c r="H22" s="13" t="s">
        <v>1284</v>
      </c>
      <c r="I22" s="13" t="s">
        <v>1285</v>
      </c>
      <c r="J22" s="13" t="s">
        <v>1286</v>
      </c>
      <c r="K22" s="13" t="s">
        <v>1287</v>
      </c>
      <c r="L22" s="13" t="s">
        <v>1288</v>
      </c>
      <c r="M22" s="13" t="s">
        <v>1289</v>
      </c>
      <c r="N22" s="13" t="s">
        <v>1290</v>
      </c>
    </row>
    <row r="23" spans="1:14" x14ac:dyDescent="0.25">
      <c r="A23" t="s">
        <v>960</v>
      </c>
      <c r="B23" s="14" t="s">
        <v>27</v>
      </c>
      <c r="C23" s="7" t="s">
        <v>1291</v>
      </c>
      <c r="D23" s="7" t="s">
        <v>1292</v>
      </c>
      <c r="E23" s="7" t="s">
        <v>1293</v>
      </c>
      <c r="F23" s="7" t="s">
        <v>1294</v>
      </c>
      <c r="G23" s="7" t="s">
        <v>1295</v>
      </c>
      <c r="H23" s="7" t="s">
        <v>1296</v>
      </c>
      <c r="I23" s="7" t="s">
        <v>1297</v>
      </c>
      <c r="J23" s="7" t="s">
        <v>1298</v>
      </c>
      <c r="K23" s="7" t="s">
        <v>1299</v>
      </c>
      <c r="L23" s="7" t="s">
        <v>1300</v>
      </c>
      <c r="M23" s="7" t="s">
        <v>1301</v>
      </c>
      <c r="N23" s="7" t="s">
        <v>1302</v>
      </c>
    </row>
    <row r="24" spans="1:14" x14ac:dyDescent="0.25">
      <c r="A24" t="s">
        <v>960</v>
      </c>
      <c r="B24" s="14" t="s">
        <v>28</v>
      </c>
      <c r="C24" s="7" t="s">
        <v>1303</v>
      </c>
      <c r="D24" s="7" t="s">
        <v>1304</v>
      </c>
      <c r="E24" s="7" t="s">
        <v>1305</v>
      </c>
      <c r="F24" s="7" t="s">
        <v>1306</v>
      </c>
      <c r="G24" s="7" t="s">
        <v>1307</v>
      </c>
      <c r="H24" s="7" t="s">
        <v>1308</v>
      </c>
      <c r="I24" s="7" t="s">
        <v>1309</v>
      </c>
      <c r="J24" s="7" t="s">
        <v>1310</v>
      </c>
      <c r="K24" s="7" t="s">
        <v>1311</v>
      </c>
      <c r="L24" s="7" t="s">
        <v>1312</v>
      </c>
      <c r="M24" s="7" t="s">
        <v>1313</v>
      </c>
      <c r="N24" s="7" t="s">
        <v>1314</v>
      </c>
    </row>
    <row r="25" spans="1:14" x14ac:dyDescent="0.25">
      <c r="A25" t="s">
        <v>960</v>
      </c>
      <c r="B25" s="14" t="s">
        <v>29</v>
      </c>
      <c r="C25" s="7" t="s">
        <v>1315</v>
      </c>
      <c r="D25" s="7" t="s">
        <v>1316</v>
      </c>
      <c r="E25" s="7" t="s">
        <v>1317</v>
      </c>
      <c r="F25" s="7" t="s">
        <v>1318</v>
      </c>
      <c r="G25" s="7" t="s">
        <v>1319</v>
      </c>
      <c r="H25" s="7" t="s">
        <v>1320</v>
      </c>
      <c r="I25" s="7" t="s">
        <v>1321</v>
      </c>
      <c r="J25" s="7" t="s">
        <v>1322</v>
      </c>
      <c r="K25" s="7" t="s">
        <v>1323</v>
      </c>
      <c r="L25" s="7" t="s">
        <v>1324</v>
      </c>
      <c r="M25" s="7" t="s">
        <v>1325</v>
      </c>
      <c r="N25" s="7" t="s">
        <v>1326</v>
      </c>
    </row>
    <row r="26" spans="1:14" x14ac:dyDescent="0.25">
      <c r="A26" t="s">
        <v>960</v>
      </c>
      <c r="B26" s="14" t="s">
        <v>30</v>
      </c>
      <c r="C26" s="7" t="s">
        <v>1327</v>
      </c>
      <c r="D26" s="7" t="s">
        <v>1328</v>
      </c>
      <c r="E26" s="7" t="s">
        <v>1329</v>
      </c>
      <c r="F26" s="7" t="s">
        <v>1330</v>
      </c>
      <c r="G26" s="7" t="s">
        <v>1331</v>
      </c>
      <c r="H26" s="7" t="s">
        <v>1332</v>
      </c>
      <c r="I26" s="7" t="s">
        <v>1333</v>
      </c>
      <c r="J26" s="7" t="s">
        <v>1334</v>
      </c>
      <c r="K26" s="7" t="s">
        <v>1335</v>
      </c>
      <c r="L26" s="7" t="s">
        <v>1336</v>
      </c>
      <c r="M26" s="7" t="s">
        <v>1337</v>
      </c>
      <c r="N26" s="7" t="s">
        <v>1338</v>
      </c>
    </row>
    <row r="27" spans="1:14" x14ac:dyDescent="0.25">
      <c r="A27" t="s">
        <v>960</v>
      </c>
      <c r="B27" s="14" t="s">
        <v>31</v>
      </c>
      <c r="C27" s="7" t="s">
        <v>1339</v>
      </c>
      <c r="D27" s="7" t="s">
        <v>1340</v>
      </c>
      <c r="E27" s="7" t="s">
        <v>1341</v>
      </c>
      <c r="F27" s="7" t="s">
        <v>1342</v>
      </c>
      <c r="G27" s="7" t="s">
        <v>1343</v>
      </c>
      <c r="H27" s="7" t="s">
        <v>1344</v>
      </c>
      <c r="I27" s="7" t="s">
        <v>1345</v>
      </c>
      <c r="J27" s="7" t="s">
        <v>1346</v>
      </c>
      <c r="K27" s="7" t="s">
        <v>1347</v>
      </c>
      <c r="L27" s="7" t="s">
        <v>1348</v>
      </c>
      <c r="M27" s="7" t="s">
        <v>1349</v>
      </c>
      <c r="N27" s="7" t="s">
        <v>1350</v>
      </c>
    </row>
    <row r="28" spans="1:14" ht="15.6" x14ac:dyDescent="0.3">
      <c r="A28" s="3" t="s">
        <v>960</v>
      </c>
      <c r="B28" s="3" t="s">
        <v>32</v>
      </c>
      <c r="C28" s="13" t="s">
        <v>1351</v>
      </c>
      <c r="D28" s="13" t="s">
        <v>1352</v>
      </c>
      <c r="E28" s="13" t="s">
        <v>1353</v>
      </c>
      <c r="F28" s="13" t="s">
        <v>1354</v>
      </c>
      <c r="G28" s="13" t="s">
        <v>1355</v>
      </c>
      <c r="H28" s="13" t="s">
        <v>1356</v>
      </c>
      <c r="I28" s="13" t="s">
        <v>1357</v>
      </c>
      <c r="J28" s="13" t="s">
        <v>1358</v>
      </c>
      <c r="K28" s="13" t="s">
        <v>1359</v>
      </c>
      <c r="L28" s="13" t="s">
        <v>1360</v>
      </c>
      <c r="M28" s="13" t="s">
        <v>1361</v>
      </c>
      <c r="N28" s="13" t="s">
        <v>1362</v>
      </c>
    </row>
    <row r="29" spans="1:14" x14ac:dyDescent="0.25">
      <c r="A29" t="s">
        <v>1033</v>
      </c>
      <c r="B29" s="14" t="s">
        <v>27</v>
      </c>
      <c r="C29" s="7" t="s">
        <v>68</v>
      </c>
      <c r="D29" s="7" t="s">
        <v>1363</v>
      </c>
      <c r="E29" s="7" t="s">
        <v>1364</v>
      </c>
      <c r="F29" s="7" t="s">
        <v>1036</v>
      </c>
      <c r="G29" s="7" t="s">
        <v>1037</v>
      </c>
      <c r="H29" s="7" t="s">
        <v>1365</v>
      </c>
      <c r="I29" s="7" t="s">
        <v>1039</v>
      </c>
      <c r="J29" s="7" t="s">
        <v>1040</v>
      </c>
      <c r="K29" s="7" t="s">
        <v>1041</v>
      </c>
      <c r="L29" s="7" t="s">
        <v>1042</v>
      </c>
      <c r="M29" s="7" t="s">
        <v>1366</v>
      </c>
      <c r="N29" s="7" t="s">
        <v>68</v>
      </c>
    </row>
    <row r="30" spans="1:14" x14ac:dyDescent="0.25">
      <c r="A30" t="s">
        <v>1033</v>
      </c>
      <c r="B30" s="14" t="s">
        <v>28</v>
      </c>
      <c r="C30" s="7" t="s">
        <v>1044</v>
      </c>
      <c r="D30" s="7" t="s">
        <v>68</v>
      </c>
      <c r="E30" s="7" t="s">
        <v>1367</v>
      </c>
      <c r="F30" s="7" t="s">
        <v>1045</v>
      </c>
      <c r="G30" s="7" t="s">
        <v>1046</v>
      </c>
      <c r="H30" s="7" t="s">
        <v>1368</v>
      </c>
      <c r="I30" s="7" t="s">
        <v>1369</v>
      </c>
      <c r="J30" s="7" t="s">
        <v>1049</v>
      </c>
      <c r="K30" s="7" t="s">
        <v>68</v>
      </c>
      <c r="L30" s="7" t="s">
        <v>1370</v>
      </c>
      <c r="M30" s="7" t="s">
        <v>1051</v>
      </c>
      <c r="N30" s="7" t="s">
        <v>1371</v>
      </c>
    </row>
    <row r="31" spans="1:14" x14ac:dyDescent="0.25">
      <c r="A31" t="s">
        <v>1033</v>
      </c>
      <c r="B31" s="14" t="s">
        <v>29</v>
      </c>
      <c r="C31" s="7" t="s">
        <v>68</v>
      </c>
      <c r="D31" s="7" t="s">
        <v>68</v>
      </c>
      <c r="E31" s="7" t="s">
        <v>1053</v>
      </c>
      <c r="F31" s="7" t="s">
        <v>68</v>
      </c>
      <c r="G31" s="7" t="s">
        <v>68</v>
      </c>
      <c r="H31" s="7" t="s">
        <v>68</v>
      </c>
      <c r="I31" s="7" t="s">
        <v>1054</v>
      </c>
      <c r="J31" s="7" t="s">
        <v>1372</v>
      </c>
      <c r="K31" s="7" t="s">
        <v>68</v>
      </c>
      <c r="L31" s="7" t="s">
        <v>68</v>
      </c>
      <c r="M31" s="7" t="s">
        <v>1056</v>
      </c>
      <c r="N31" s="7" t="s">
        <v>1057</v>
      </c>
    </row>
    <row r="32" spans="1:14" x14ac:dyDescent="0.25">
      <c r="A32" t="s">
        <v>1033</v>
      </c>
      <c r="B32" s="14" t="s">
        <v>30</v>
      </c>
      <c r="C32" s="7" t="s">
        <v>1373</v>
      </c>
      <c r="D32" s="7" t="s">
        <v>1374</v>
      </c>
      <c r="E32" s="7" t="s">
        <v>1375</v>
      </c>
      <c r="F32" s="7" t="s">
        <v>68</v>
      </c>
      <c r="G32" s="7" t="s">
        <v>68</v>
      </c>
      <c r="H32" s="7" t="s">
        <v>1061</v>
      </c>
      <c r="I32" s="7" t="s">
        <v>1376</v>
      </c>
      <c r="J32" s="7" t="s">
        <v>1063</v>
      </c>
      <c r="K32" s="7" t="s">
        <v>68</v>
      </c>
      <c r="L32" s="7" t="s">
        <v>1064</v>
      </c>
      <c r="M32" s="7" t="s">
        <v>1377</v>
      </c>
      <c r="N32" s="7" t="s">
        <v>1066</v>
      </c>
    </row>
    <row r="33" spans="1:14" x14ac:dyDescent="0.25">
      <c r="A33" t="s">
        <v>1033</v>
      </c>
      <c r="B33" s="14" t="s">
        <v>31</v>
      </c>
      <c r="C33" s="7" t="s">
        <v>1378</v>
      </c>
      <c r="D33" s="7" t="s">
        <v>1068</v>
      </c>
      <c r="E33" s="7" t="s">
        <v>1379</v>
      </c>
      <c r="F33" s="7" t="s">
        <v>1380</v>
      </c>
      <c r="G33" s="7" t="s">
        <v>1071</v>
      </c>
      <c r="H33" s="7" t="s">
        <v>68</v>
      </c>
      <c r="I33" s="7" t="s">
        <v>1381</v>
      </c>
      <c r="J33" s="7" t="s">
        <v>1382</v>
      </c>
      <c r="K33" s="7" t="s">
        <v>1383</v>
      </c>
      <c r="L33" s="7" t="s">
        <v>1384</v>
      </c>
      <c r="M33" s="7" t="s">
        <v>68</v>
      </c>
      <c r="N33" s="7" t="s">
        <v>1142</v>
      </c>
    </row>
    <row r="34" spans="1:14" ht="15.6" x14ac:dyDescent="0.3">
      <c r="A34" s="3" t="s">
        <v>1033</v>
      </c>
      <c r="B34" s="3" t="s">
        <v>32</v>
      </c>
      <c r="C34" s="13" t="s">
        <v>1385</v>
      </c>
      <c r="D34" s="13" t="s">
        <v>1386</v>
      </c>
      <c r="E34" s="13" t="s">
        <v>1387</v>
      </c>
      <c r="F34" s="13" t="s">
        <v>1388</v>
      </c>
      <c r="G34" s="13" t="s">
        <v>1389</v>
      </c>
      <c r="H34" s="13" t="s">
        <v>1390</v>
      </c>
      <c r="I34" s="13" t="s">
        <v>1391</v>
      </c>
      <c r="J34" s="13" t="s">
        <v>1392</v>
      </c>
      <c r="K34" s="13" t="s">
        <v>1393</v>
      </c>
      <c r="L34" s="13" t="s">
        <v>1394</v>
      </c>
      <c r="M34" s="13" t="s">
        <v>1395</v>
      </c>
      <c r="N34" s="13" t="s">
        <v>1396</v>
      </c>
    </row>
    <row r="36" spans="1:14" x14ac:dyDescent="0.25">
      <c r="A36" t="s">
        <v>745</v>
      </c>
    </row>
    <row r="37" spans="1:14" x14ac:dyDescent="0.25">
      <c r="A37" t="s">
        <v>35</v>
      </c>
    </row>
    <row r="38" spans="1:14" x14ac:dyDescent="0.25">
      <c r="A38" t="s">
        <v>93</v>
      </c>
    </row>
    <row r="39" spans="1:14" x14ac:dyDescent="0.25">
      <c r="A39" t="s">
        <v>1089</v>
      </c>
    </row>
  </sheetData>
  <pageMargins left="0.7" right="0.7" top="0.75" bottom="0.75" header="0.3" footer="0.3"/>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14"/>
  <sheetViews>
    <sheetView workbookViewId="0"/>
  </sheetViews>
  <sheetFormatPr defaultColWidth="10.90625" defaultRowHeight="15" x14ac:dyDescent="0.25"/>
  <cols>
    <col min="1" max="1" width="20.7265625" customWidth="1"/>
    <col min="2" max="7" width="18.7265625" customWidth="1"/>
  </cols>
  <sheetData>
    <row r="1" spans="1:7" ht="30" customHeight="1" x14ac:dyDescent="0.35">
      <c r="A1" s="1" t="s">
        <v>1397</v>
      </c>
    </row>
    <row r="2" spans="1:7" x14ac:dyDescent="0.25">
      <c r="A2" t="s">
        <v>1398</v>
      </c>
    </row>
    <row r="3" spans="1:7" ht="30" customHeight="1" x14ac:dyDescent="0.3">
      <c r="A3" s="3" t="s">
        <v>1397</v>
      </c>
    </row>
    <row r="4" spans="1:7" ht="31.2" x14ac:dyDescent="0.3">
      <c r="A4" s="6" t="s">
        <v>14</v>
      </c>
      <c r="B4" s="5" t="s">
        <v>1400</v>
      </c>
      <c r="C4" s="5" t="s">
        <v>1401</v>
      </c>
      <c r="D4" s="5" t="s">
        <v>1402</v>
      </c>
      <c r="E4" s="5" t="s">
        <v>1403</v>
      </c>
      <c r="F4" s="5" t="s">
        <v>1404</v>
      </c>
      <c r="G4" s="5" t="s">
        <v>1405</v>
      </c>
    </row>
    <row r="5" spans="1:7" ht="15.6" x14ac:dyDescent="0.3">
      <c r="A5" s="3" t="s">
        <v>27</v>
      </c>
      <c r="B5" s="7" t="s">
        <v>1406</v>
      </c>
      <c r="C5" s="7" t="s">
        <v>1407</v>
      </c>
      <c r="D5" s="7" t="s">
        <v>1408</v>
      </c>
      <c r="E5" s="7" t="s">
        <v>1409</v>
      </c>
      <c r="F5" s="7" t="s">
        <v>1410</v>
      </c>
      <c r="G5" s="7" t="s">
        <v>1411</v>
      </c>
    </row>
    <row r="6" spans="1:7" ht="15.6" x14ac:dyDescent="0.3">
      <c r="A6" s="3" t="s">
        <v>28</v>
      </c>
      <c r="B6" s="7" t="s">
        <v>1412</v>
      </c>
      <c r="C6" s="7" t="s">
        <v>1413</v>
      </c>
      <c r="D6" s="7" t="s">
        <v>1414</v>
      </c>
      <c r="E6" s="7" t="s">
        <v>1415</v>
      </c>
      <c r="F6" s="7" t="s">
        <v>1416</v>
      </c>
      <c r="G6" s="7" t="s">
        <v>1417</v>
      </c>
    </row>
    <row r="7" spans="1:7" ht="15.6" x14ac:dyDescent="0.3">
      <c r="A7" s="3" t="s">
        <v>29</v>
      </c>
      <c r="B7" s="7" t="s">
        <v>785</v>
      </c>
      <c r="C7" s="7" t="s">
        <v>1418</v>
      </c>
      <c r="D7" s="7" t="s">
        <v>1419</v>
      </c>
      <c r="E7" s="7" t="s">
        <v>1420</v>
      </c>
      <c r="F7" s="7" t="s">
        <v>1421</v>
      </c>
      <c r="G7" s="7" t="s">
        <v>1422</v>
      </c>
    </row>
    <row r="8" spans="1:7" ht="15.6" x14ac:dyDescent="0.3">
      <c r="A8" s="3" t="s">
        <v>30</v>
      </c>
      <c r="B8" s="7" t="s">
        <v>1423</v>
      </c>
      <c r="C8" s="7" t="s">
        <v>1424</v>
      </c>
      <c r="D8" s="7" t="s">
        <v>1425</v>
      </c>
      <c r="E8" s="7" t="s">
        <v>1426</v>
      </c>
      <c r="F8" s="7" t="s">
        <v>1427</v>
      </c>
      <c r="G8" s="7" t="s">
        <v>1428</v>
      </c>
    </row>
    <row r="9" spans="1:7" ht="15.6" x14ac:dyDescent="0.3">
      <c r="A9" s="3" t="s">
        <v>31</v>
      </c>
      <c r="B9" s="7" t="s">
        <v>1429</v>
      </c>
      <c r="C9" s="7" t="s">
        <v>1430</v>
      </c>
      <c r="D9" s="7" t="s">
        <v>1431</v>
      </c>
      <c r="E9" s="7" t="s">
        <v>1432</v>
      </c>
      <c r="F9" s="7" t="s">
        <v>1433</v>
      </c>
      <c r="G9" s="7" t="s">
        <v>1434</v>
      </c>
    </row>
    <row r="10" spans="1:7" ht="15.6" x14ac:dyDescent="0.3">
      <c r="A10" s="3" t="s">
        <v>32</v>
      </c>
      <c r="B10" s="8" t="s">
        <v>1435</v>
      </c>
      <c r="C10" s="8" t="s">
        <v>778</v>
      </c>
      <c r="D10" s="8" t="s">
        <v>1436</v>
      </c>
      <c r="E10" s="8" t="s">
        <v>1437</v>
      </c>
      <c r="F10" s="8" t="s">
        <v>1438</v>
      </c>
      <c r="G10" s="8" t="s">
        <v>1439</v>
      </c>
    </row>
    <row r="12" spans="1:7" x14ac:dyDescent="0.25">
      <c r="A12" t="s">
        <v>745</v>
      </c>
    </row>
    <row r="13" spans="1:7" x14ac:dyDescent="0.25">
      <c r="A13" t="s">
        <v>35</v>
      </c>
    </row>
    <row r="14" spans="1:7" x14ac:dyDescent="0.25">
      <c r="A14" t="s">
        <v>1089</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
  <sheetViews>
    <sheetView workbookViewId="0"/>
  </sheetViews>
  <sheetFormatPr defaultColWidth="10.90625" defaultRowHeight="15" x14ac:dyDescent="0.25"/>
  <cols>
    <col min="1" max="1" width="24.7265625" customWidth="1"/>
    <col min="2" max="8" width="14.7265625" customWidth="1"/>
  </cols>
  <sheetData>
    <row r="1" spans="1:8" ht="30" customHeight="1" x14ac:dyDescent="0.35">
      <c r="A1" s="1" t="s">
        <v>38</v>
      </c>
    </row>
    <row r="2" spans="1:8" x14ac:dyDescent="0.25">
      <c r="A2" t="s">
        <v>39</v>
      </c>
    </row>
    <row r="3" spans="1:8" ht="30" customHeight="1" x14ac:dyDescent="0.3">
      <c r="A3" s="3" t="s">
        <v>38</v>
      </c>
    </row>
    <row r="4" spans="1:8" ht="46.8" x14ac:dyDescent="0.3">
      <c r="A4" s="6" t="s">
        <v>41</v>
      </c>
      <c r="B4" s="5" t="s">
        <v>42</v>
      </c>
      <c r="C4" s="5" t="s">
        <v>43</v>
      </c>
      <c r="D4" s="5" t="s">
        <v>44</v>
      </c>
      <c r="E4" s="5" t="s">
        <v>45</v>
      </c>
      <c r="F4" s="5" t="s">
        <v>46</v>
      </c>
      <c r="G4" s="5" t="s">
        <v>47</v>
      </c>
      <c r="H4" s="5" t="s">
        <v>48</v>
      </c>
    </row>
    <row r="5" spans="1:8" x14ac:dyDescent="0.25">
      <c r="A5" t="s">
        <v>49</v>
      </c>
      <c r="B5" s="7">
        <v>683238</v>
      </c>
      <c r="C5" s="7">
        <v>710373</v>
      </c>
      <c r="D5" s="7">
        <v>719756</v>
      </c>
      <c r="E5" s="7">
        <v>717194</v>
      </c>
      <c r="F5" s="7">
        <v>758936</v>
      </c>
      <c r="G5" s="10">
        <v>5.8</v>
      </c>
      <c r="H5" s="10">
        <v>11.1</v>
      </c>
    </row>
    <row r="6" spans="1:8" x14ac:dyDescent="0.25">
      <c r="A6" t="s">
        <v>50</v>
      </c>
      <c r="B6" s="7">
        <v>39826</v>
      </c>
      <c r="C6" s="7">
        <v>40527</v>
      </c>
      <c r="D6" s="7">
        <v>40204</v>
      </c>
      <c r="E6" s="7">
        <v>47487</v>
      </c>
      <c r="F6" s="7">
        <v>52868</v>
      </c>
      <c r="G6" s="10">
        <v>11.3</v>
      </c>
      <c r="H6" s="10">
        <v>32.700000000000003</v>
      </c>
    </row>
    <row r="7" spans="1:8" x14ac:dyDescent="0.25">
      <c r="A7" t="s">
        <v>51</v>
      </c>
      <c r="B7" s="7">
        <v>39633</v>
      </c>
      <c r="C7" s="7">
        <v>41148</v>
      </c>
      <c r="D7" s="7">
        <v>39945</v>
      </c>
      <c r="E7" s="7">
        <v>34670</v>
      </c>
      <c r="F7" s="7">
        <v>34375</v>
      </c>
      <c r="G7" s="10">
        <v>-0.9</v>
      </c>
      <c r="H7" s="10">
        <v>-13.3</v>
      </c>
    </row>
    <row r="8" spans="1:8" ht="15.6" x14ac:dyDescent="0.3">
      <c r="A8" s="3" t="s">
        <v>52</v>
      </c>
      <c r="B8" s="8">
        <v>762697</v>
      </c>
      <c r="C8" s="8">
        <v>792048</v>
      </c>
      <c r="D8" s="8">
        <v>799905</v>
      </c>
      <c r="E8" s="8">
        <v>799351</v>
      </c>
      <c r="F8" s="8">
        <v>846179</v>
      </c>
      <c r="G8" s="3">
        <v>5.9</v>
      </c>
      <c r="H8" s="3">
        <v>10.9</v>
      </c>
    </row>
    <row r="10" spans="1:8" x14ac:dyDescent="0.25">
      <c r="A10" t="s">
        <v>53</v>
      </c>
    </row>
    <row r="11" spans="1:8" x14ac:dyDescent="0.25">
      <c r="A11" t="s">
        <v>35</v>
      </c>
    </row>
    <row r="12" spans="1:8" x14ac:dyDescent="0.25">
      <c r="A12" t="s">
        <v>54</v>
      </c>
    </row>
    <row r="13" spans="1:8" x14ac:dyDescent="0.25">
      <c r="A13" t="s">
        <v>55</v>
      </c>
    </row>
    <row r="14" spans="1:8" x14ac:dyDescent="0.25">
      <c r="A14" t="s">
        <v>56</v>
      </c>
    </row>
    <row r="15" spans="1:8" x14ac:dyDescent="0.25">
      <c r="A15" t="s">
        <v>57</v>
      </c>
    </row>
    <row r="16" spans="1:8" x14ac:dyDescent="0.25">
      <c r="A16" t="s">
        <v>58</v>
      </c>
    </row>
    <row r="17" spans="1:1" x14ac:dyDescent="0.25">
      <c r="A17" t="s">
        <v>59</v>
      </c>
    </row>
    <row r="18" spans="1:1" x14ac:dyDescent="0.25">
      <c r="A18" t="s">
        <v>60</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0"/>
  <sheetViews>
    <sheetView topLeftCell="A13" workbookViewId="0">
      <selection activeCell="A49" sqref="A49"/>
    </sheetView>
  </sheetViews>
  <sheetFormatPr defaultColWidth="10.90625" defaultRowHeight="15" x14ac:dyDescent="0.25"/>
  <cols>
    <col min="1" max="1" width="24.7265625" customWidth="1"/>
    <col min="2" max="6" width="14.7265625" customWidth="1"/>
  </cols>
  <sheetData>
    <row r="1" spans="1:6" ht="30" customHeight="1" x14ac:dyDescent="0.35">
      <c r="A1" s="1" t="s">
        <v>61</v>
      </c>
    </row>
    <row r="2" spans="1:6" x14ac:dyDescent="0.25">
      <c r="A2" t="s">
        <v>62</v>
      </c>
    </row>
    <row r="3" spans="1:6" ht="30" customHeight="1" x14ac:dyDescent="0.3">
      <c r="A3" s="3" t="s">
        <v>61</v>
      </c>
    </row>
    <row r="4" spans="1:6" ht="15.6" x14ac:dyDescent="0.3">
      <c r="A4" s="6" t="s">
        <v>64</v>
      </c>
      <c r="B4" s="5" t="s">
        <v>42</v>
      </c>
      <c r="C4" s="5" t="s">
        <v>43</v>
      </c>
      <c r="D4" s="5" t="s">
        <v>44</v>
      </c>
      <c r="E4" s="5" t="s">
        <v>45</v>
      </c>
      <c r="F4" s="5" t="s">
        <v>46</v>
      </c>
    </row>
    <row r="5" spans="1:6" x14ac:dyDescent="0.25">
      <c r="A5" t="s">
        <v>65</v>
      </c>
      <c r="B5" s="7">
        <v>33013</v>
      </c>
      <c r="C5" s="7">
        <v>44402</v>
      </c>
      <c r="D5" s="7">
        <v>50794</v>
      </c>
      <c r="E5" s="7">
        <v>43835</v>
      </c>
      <c r="F5" s="7">
        <v>44689</v>
      </c>
    </row>
    <row r="6" spans="1:6" x14ac:dyDescent="0.25">
      <c r="A6" t="s">
        <v>66</v>
      </c>
      <c r="B6" s="7">
        <v>86300</v>
      </c>
      <c r="C6" s="7">
        <v>90971</v>
      </c>
      <c r="D6" s="7">
        <v>86771</v>
      </c>
      <c r="E6" s="7">
        <v>82140</v>
      </c>
      <c r="F6" s="7">
        <v>85081</v>
      </c>
    </row>
    <row r="7" spans="1:6" x14ac:dyDescent="0.25">
      <c r="A7" t="s">
        <v>67</v>
      </c>
      <c r="B7" s="7">
        <v>19656</v>
      </c>
      <c r="C7" s="7">
        <v>15195</v>
      </c>
      <c r="D7" s="7">
        <v>13486</v>
      </c>
      <c r="E7" s="7" t="s">
        <v>68</v>
      </c>
      <c r="F7" s="7" t="s">
        <v>68</v>
      </c>
    </row>
    <row r="8" spans="1:6" x14ac:dyDescent="0.25">
      <c r="A8" t="s">
        <v>69</v>
      </c>
      <c r="B8" s="7">
        <v>47549</v>
      </c>
      <c r="C8" s="7">
        <v>50516</v>
      </c>
      <c r="D8" s="7">
        <v>46239</v>
      </c>
      <c r="E8" s="7">
        <v>42573</v>
      </c>
      <c r="F8" s="7">
        <v>44278</v>
      </c>
    </row>
    <row r="9" spans="1:6" x14ac:dyDescent="0.25">
      <c r="A9" t="s">
        <v>70</v>
      </c>
      <c r="B9" s="7" t="s">
        <v>68</v>
      </c>
      <c r="C9" s="7" t="s">
        <v>68</v>
      </c>
      <c r="D9" s="7" t="s">
        <v>68</v>
      </c>
      <c r="E9" s="7" t="s">
        <v>68</v>
      </c>
      <c r="F9" s="7">
        <v>11716</v>
      </c>
    </row>
    <row r="10" spans="1:6" ht="15.6" x14ac:dyDescent="0.3">
      <c r="A10" s="3" t="s">
        <v>71</v>
      </c>
      <c r="B10" s="8">
        <v>186518</v>
      </c>
      <c r="C10" s="8">
        <v>201084</v>
      </c>
      <c r="D10" s="8">
        <v>197290</v>
      </c>
      <c r="E10" s="8">
        <v>168548</v>
      </c>
      <c r="F10" s="8">
        <v>185764</v>
      </c>
    </row>
    <row r="11" spans="1:6" x14ac:dyDescent="0.25">
      <c r="A11" t="s">
        <v>72</v>
      </c>
      <c r="B11" s="7">
        <v>92251</v>
      </c>
      <c r="C11" s="7">
        <v>96191</v>
      </c>
      <c r="D11" s="7">
        <v>101682</v>
      </c>
      <c r="E11" s="7">
        <v>97735</v>
      </c>
      <c r="F11" s="7">
        <v>96047</v>
      </c>
    </row>
    <row r="12" spans="1:6" x14ac:dyDescent="0.25">
      <c r="A12" t="s">
        <v>73</v>
      </c>
      <c r="B12" s="7">
        <v>45634</v>
      </c>
      <c r="C12" s="7">
        <v>47070</v>
      </c>
      <c r="D12" s="7">
        <v>49764</v>
      </c>
      <c r="E12" s="7">
        <v>48213</v>
      </c>
      <c r="F12" s="7">
        <v>52741</v>
      </c>
    </row>
    <row r="13" spans="1:6" x14ac:dyDescent="0.25">
      <c r="A13" t="s">
        <v>74</v>
      </c>
      <c r="B13" s="7">
        <v>6069</v>
      </c>
      <c r="C13" s="7">
        <v>7296</v>
      </c>
      <c r="D13" s="7">
        <v>6624</v>
      </c>
      <c r="E13" s="7">
        <v>7063</v>
      </c>
      <c r="F13" s="7">
        <v>7622</v>
      </c>
    </row>
    <row r="14" spans="1:6" ht="15.6" x14ac:dyDescent="0.3">
      <c r="A14" s="3" t="s">
        <v>75</v>
      </c>
      <c r="B14" s="8">
        <v>143954</v>
      </c>
      <c r="C14" s="8">
        <v>150557</v>
      </c>
      <c r="D14" s="8">
        <v>158070</v>
      </c>
      <c r="E14" s="8">
        <v>153011</v>
      </c>
      <c r="F14" s="8">
        <v>156410</v>
      </c>
    </row>
    <row r="15" spans="1:6" x14ac:dyDescent="0.25">
      <c r="A15" t="s">
        <v>76</v>
      </c>
      <c r="B15" s="7">
        <v>11906</v>
      </c>
      <c r="C15" s="7">
        <v>13657</v>
      </c>
      <c r="D15" s="7">
        <v>5333</v>
      </c>
      <c r="E15" s="7" t="s">
        <v>68</v>
      </c>
      <c r="F15" s="7" t="s">
        <v>68</v>
      </c>
    </row>
    <row r="16" spans="1:6" x14ac:dyDescent="0.25">
      <c r="A16" t="s">
        <v>77</v>
      </c>
      <c r="B16" s="7" t="s">
        <v>68</v>
      </c>
      <c r="C16" s="7" t="s">
        <v>68</v>
      </c>
      <c r="D16" s="7" t="s">
        <v>68</v>
      </c>
      <c r="E16" s="7" t="s">
        <v>68</v>
      </c>
      <c r="F16" s="7" t="s">
        <v>68</v>
      </c>
    </row>
    <row r="17" spans="1:6" x14ac:dyDescent="0.25">
      <c r="A17" t="s">
        <v>78</v>
      </c>
      <c r="B17" s="7" t="s">
        <v>68</v>
      </c>
      <c r="C17" s="7" t="s">
        <v>68</v>
      </c>
      <c r="D17" s="7" t="s">
        <v>68</v>
      </c>
      <c r="E17" s="7">
        <v>18880</v>
      </c>
      <c r="F17" s="7">
        <v>19833</v>
      </c>
    </row>
    <row r="18" spans="1:6" x14ac:dyDescent="0.25">
      <c r="A18" t="s">
        <v>79</v>
      </c>
      <c r="B18" s="7">
        <v>26071</v>
      </c>
      <c r="C18" s="7">
        <v>26056</v>
      </c>
      <c r="D18" s="7">
        <v>26123</v>
      </c>
      <c r="E18" s="7">
        <v>27026</v>
      </c>
      <c r="F18" s="7">
        <v>26586</v>
      </c>
    </row>
    <row r="19" spans="1:6" x14ac:dyDescent="0.25">
      <c r="A19" t="s">
        <v>80</v>
      </c>
      <c r="B19" s="7">
        <v>109770</v>
      </c>
      <c r="C19" s="7">
        <v>111542</v>
      </c>
      <c r="D19" s="7">
        <v>104357</v>
      </c>
      <c r="E19" s="7">
        <v>88084</v>
      </c>
      <c r="F19" s="7">
        <v>88361</v>
      </c>
    </row>
    <row r="20" spans="1:6" x14ac:dyDescent="0.25">
      <c r="A20" t="s">
        <v>81</v>
      </c>
      <c r="B20" s="7" t="s">
        <v>68</v>
      </c>
      <c r="C20" s="7" t="s">
        <v>68</v>
      </c>
      <c r="D20" s="7">
        <v>21211</v>
      </c>
      <c r="E20" s="7">
        <v>45574</v>
      </c>
      <c r="F20" s="7">
        <v>48500</v>
      </c>
    </row>
    <row r="21" spans="1:6" ht="15.6" x14ac:dyDescent="0.3">
      <c r="A21" s="3" t="s">
        <v>82</v>
      </c>
      <c r="B21" s="8">
        <v>147747</v>
      </c>
      <c r="C21" s="8">
        <v>151255</v>
      </c>
      <c r="D21" s="8">
        <v>157024</v>
      </c>
      <c r="E21" s="8">
        <v>179564</v>
      </c>
      <c r="F21" s="8">
        <v>183280</v>
      </c>
    </row>
    <row r="22" spans="1:6" x14ac:dyDescent="0.25">
      <c r="A22" t="s">
        <v>83</v>
      </c>
      <c r="B22" s="7">
        <v>81053</v>
      </c>
      <c r="C22" s="7">
        <v>84404</v>
      </c>
      <c r="D22" s="7">
        <v>82658</v>
      </c>
      <c r="E22" s="7">
        <v>83102</v>
      </c>
      <c r="F22" s="7">
        <v>84286</v>
      </c>
    </row>
    <row r="23" spans="1:6" x14ac:dyDescent="0.25">
      <c r="A23" t="s">
        <v>84</v>
      </c>
      <c r="B23" s="7">
        <v>55056</v>
      </c>
      <c r="C23" s="7">
        <v>56077</v>
      </c>
      <c r="D23" s="7">
        <v>54523</v>
      </c>
      <c r="E23" s="7">
        <v>56319</v>
      </c>
      <c r="F23" s="7">
        <v>58206</v>
      </c>
    </row>
    <row r="24" spans="1:6" x14ac:dyDescent="0.25">
      <c r="A24" t="s">
        <v>85</v>
      </c>
      <c r="B24" s="7">
        <v>24484</v>
      </c>
      <c r="C24" s="7">
        <v>22199</v>
      </c>
      <c r="D24" s="7">
        <v>21658</v>
      </c>
      <c r="E24" s="7">
        <v>21445</v>
      </c>
      <c r="F24" s="7">
        <v>21443</v>
      </c>
    </row>
    <row r="25" spans="1:6" x14ac:dyDescent="0.25">
      <c r="A25" t="s">
        <v>86</v>
      </c>
      <c r="B25" s="7" t="s">
        <v>68</v>
      </c>
      <c r="C25" s="7" t="s">
        <v>68</v>
      </c>
      <c r="D25" s="7" t="s">
        <v>68</v>
      </c>
      <c r="E25" s="7" t="s">
        <v>68</v>
      </c>
      <c r="F25" s="7">
        <v>16516</v>
      </c>
    </row>
    <row r="26" spans="1:6" ht="15.6" x14ac:dyDescent="0.3">
      <c r="A26" s="3" t="s">
        <v>87</v>
      </c>
      <c r="B26" s="8">
        <v>160593</v>
      </c>
      <c r="C26" s="8">
        <v>162680</v>
      </c>
      <c r="D26" s="8">
        <v>158839</v>
      </c>
      <c r="E26" s="8">
        <v>160866</v>
      </c>
      <c r="F26" s="8">
        <v>180451</v>
      </c>
    </row>
    <row r="27" spans="1:6" x14ac:dyDescent="0.25">
      <c r="A27" t="s">
        <v>88</v>
      </c>
      <c r="B27" s="7">
        <v>68617</v>
      </c>
      <c r="C27" s="7">
        <v>67757</v>
      </c>
      <c r="D27" s="7">
        <v>68208</v>
      </c>
      <c r="E27" s="7">
        <v>60194</v>
      </c>
      <c r="F27" s="7">
        <v>58452</v>
      </c>
    </row>
    <row r="28" spans="1:6" x14ac:dyDescent="0.25">
      <c r="A28" t="s">
        <v>89</v>
      </c>
      <c r="B28" s="7">
        <v>39062</v>
      </c>
      <c r="C28" s="7">
        <v>39175</v>
      </c>
      <c r="D28" s="7">
        <v>39461</v>
      </c>
      <c r="E28" s="7">
        <v>41525</v>
      </c>
      <c r="F28" s="7">
        <v>42038</v>
      </c>
    </row>
    <row r="29" spans="1:6" x14ac:dyDescent="0.25">
      <c r="A29" t="s">
        <v>90</v>
      </c>
      <c r="B29" s="7">
        <v>16206</v>
      </c>
      <c r="C29" s="7">
        <v>19540</v>
      </c>
      <c r="D29" s="7">
        <v>20779</v>
      </c>
      <c r="E29" s="7">
        <v>21613</v>
      </c>
      <c r="F29" s="7">
        <v>22473</v>
      </c>
    </row>
    <row r="30" spans="1:6" x14ac:dyDescent="0.25">
      <c r="A30" t="s">
        <v>91</v>
      </c>
      <c r="B30" s="7" t="s">
        <v>68</v>
      </c>
      <c r="C30" s="7" t="s">
        <v>68</v>
      </c>
      <c r="D30" s="7">
        <v>234</v>
      </c>
      <c r="E30" s="7">
        <v>14030</v>
      </c>
      <c r="F30" s="7">
        <v>17311</v>
      </c>
    </row>
    <row r="31" spans="1:6" ht="15.6" x14ac:dyDescent="0.3">
      <c r="A31" s="3" t="s">
        <v>92</v>
      </c>
      <c r="B31" s="8">
        <v>123885</v>
      </c>
      <c r="C31" s="8">
        <v>126472</v>
      </c>
      <c r="D31" s="8">
        <v>128682</v>
      </c>
      <c r="E31" s="8">
        <v>137362</v>
      </c>
      <c r="F31" s="8">
        <v>140274</v>
      </c>
    </row>
    <row r="32" spans="1:6" ht="15.6" x14ac:dyDescent="0.3">
      <c r="A32" s="3" t="s">
        <v>32</v>
      </c>
      <c r="B32" s="8">
        <v>762697</v>
      </c>
      <c r="C32" s="8">
        <v>792048</v>
      </c>
      <c r="D32" s="8">
        <v>799905</v>
      </c>
      <c r="E32" s="8">
        <v>799351</v>
      </c>
      <c r="F32" s="8">
        <v>846179</v>
      </c>
    </row>
    <row r="34" spans="1:1" x14ac:dyDescent="0.25">
      <c r="A34" t="s">
        <v>53</v>
      </c>
    </row>
    <row r="35" spans="1:1" x14ac:dyDescent="0.25">
      <c r="A35" t="s">
        <v>35</v>
      </c>
    </row>
    <row r="36" spans="1:1" x14ac:dyDescent="0.25">
      <c r="A36" t="s">
        <v>93</v>
      </c>
    </row>
    <row r="37" spans="1:1" x14ac:dyDescent="0.25">
      <c r="A37" t="s">
        <v>94</v>
      </c>
    </row>
    <row r="38" spans="1:1" x14ac:dyDescent="0.25">
      <c r="A38" t="s">
        <v>95</v>
      </c>
    </row>
    <row r="39" spans="1:1" x14ac:dyDescent="0.25">
      <c r="A39" t="s">
        <v>96</v>
      </c>
    </row>
    <row r="40" spans="1:1" x14ac:dyDescent="0.25">
      <c r="A40" t="s">
        <v>97</v>
      </c>
    </row>
    <row r="41" spans="1:1" x14ac:dyDescent="0.25">
      <c r="A41" t="s">
        <v>98</v>
      </c>
    </row>
    <row r="42" spans="1:1" x14ac:dyDescent="0.25">
      <c r="A42" t="s">
        <v>99</v>
      </c>
    </row>
    <row r="43" spans="1:1" x14ac:dyDescent="0.25">
      <c r="A43" t="s">
        <v>100</v>
      </c>
    </row>
    <row r="44" spans="1:1" x14ac:dyDescent="0.25">
      <c r="A44" t="s">
        <v>101</v>
      </c>
    </row>
    <row r="45" spans="1:1" x14ac:dyDescent="0.25">
      <c r="A45" t="s">
        <v>55</v>
      </c>
    </row>
    <row r="46" spans="1:1" x14ac:dyDescent="0.25">
      <c r="A46" t="s">
        <v>56</v>
      </c>
    </row>
    <row r="47" spans="1:1" x14ac:dyDescent="0.25">
      <c r="A47" t="s">
        <v>57</v>
      </c>
    </row>
    <row r="48" spans="1:1" x14ac:dyDescent="0.25">
      <c r="A48" t="s">
        <v>58</v>
      </c>
    </row>
    <row r="49" spans="1:1" x14ac:dyDescent="0.25">
      <c r="A49" t="s">
        <v>59</v>
      </c>
    </row>
    <row r="50" spans="1:1" x14ac:dyDescent="0.25">
      <c r="A50" t="s">
        <v>60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1"/>
  <sheetViews>
    <sheetView topLeftCell="A26" workbookViewId="0"/>
  </sheetViews>
  <sheetFormatPr defaultColWidth="10.90625" defaultRowHeight="15" x14ac:dyDescent="0.25"/>
  <cols>
    <col min="1" max="1" width="24.7265625" customWidth="1"/>
    <col min="2" max="8" width="14.7265625" customWidth="1"/>
  </cols>
  <sheetData>
    <row r="1" spans="1:8" ht="30" customHeight="1" x14ac:dyDescent="0.35">
      <c r="A1" s="1" t="s">
        <v>102</v>
      </c>
    </row>
    <row r="2" spans="1:8" x14ac:dyDescent="0.25">
      <c r="A2" t="s">
        <v>103</v>
      </c>
    </row>
    <row r="3" spans="1:8" ht="30" customHeight="1" x14ac:dyDescent="0.3">
      <c r="A3" s="3" t="s">
        <v>102</v>
      </c>
    </row>
    <row r="4" spans="1:8" ht="46.8" x14ac:dyDescent="0.3">
      <c r="A4" s="6" t="s">
        <v>64</v>
      </c>
      <c r="B4" s="5" t="s">
        <v>105</v>
      </c>
      <c r="C4" s="5" t="s">
        <v>106</v>
      </c>
      <c r="D4" s="5" t="s">
        <v>107</v>
      </c>
      <c r="E4" s="5" t="s">
        <v>108</v>
      </c>
      <c r="F4" s="5" t="s">
        <v>109</v>
      </c>
      <c r="G4" s="5" t="s">
        <v>110</v>
      </c>
      <c r="H4" s="5" t="s">
        <v>52</v>
      </c>
    </row>
    <row r="5" spans="1:8" x14ac:dyDescent="0.25">
      <c r="A5" t="s">
        <v>65</v>
      </c>
      <c r="B5" s="7">
        <v>39903</v>
      </c>
      <c r="C5" s="10">
        <v>89.3</v>
      </c>
      <c r="D5" s="7">
        <v>3298</v>
      </c>
      <c r="E5" s="10">
        <v>7.4</v>
      </c>
      <c r="F5" s="7">
        <v>1488</v>
      </c>
      <c r="G5" s="10">
        <v>3.3</v>
      </c>
      <c r="H5" s="7">
        <v>44689</v>
      </c>
    </row>
    <row r="6" spans="1:8" x14ac:dyDescent="0.25">
      <c r="A6" t="s">
        <v>66</v>
      </c>
      <c r="B6" s="7">
        <v>76388</v>
      </c>
      <c r="C6" s="10">
        <v>89.8</v>
      </c>
      <c r="D6" s="7">
        <v>5532</v>
      </c>
      <c r="E6" s="10">
        <v>6.5</v>
      </c>
      <c r="F6" s="7">
        <v>3161</v>
      </c>
      <c r="G6" s="10">
        <v>3.7</v>
      </c>
      <c r="H6" s="7">
        <v>85081</v>
      </c>
    </row>
    <row r="7" spans="1:8" x14ac:dyDescent="0.25">
      <c r="A7" t="s">
        <v>67</v>
      </c>
      <c r="B7" s="7" t="s">
        <v>68</v>
      </c>
      <c r="C7" s="10" t="s">
        <v>68</v>
      </c>
      <c r="D7" s="7" t="s">
        <v>68</v>
      </c>
      <c r="E7" s="10" t="s">
        <v>68</v>
      </c>
      <c r="F7" s="7" t="s">
        <v>68</v>
      </c>
      <c r="G7" s="10" t="s">
        <v>68</v>
      </c>
      <c r="H7" s="7" t="s">
        <v>68</v>
      </c>
    </row>
    <row r="8" spans="1:8" x14ac:dyDescent="0.25">
      <c r="A8" t="s">
        <v>69</v>
      </c>
      <c r="B8" s="7">
        <v>39465</v>
      </c>
      <c r="C8" s="10">
        <v>89.1</v>
      </c>
      <c r="D8" s="7">
        <v>3941</v>
      </c>
      <c r="E8" s="10">
        <v>8.9</v>
      </c>
      <c r="F8" s="7">
        <v>872</v>
      </c>
      <c r="G8" s="10">
        <v>2</v>
      </c>
      <c r="H8" s="7">
        <v>44278</v>
      </c>
    </row>
    <row r="9" spans="1:8" x14ac:dyDescent="0.25">
      <c r="A9" t="s">
        <v>70</v>
      </c>
      <c r="B9" s="7">
        <v>10681</v>
      </c>
      <c r="C9" s="10">
        <v>91.2</v>
      </c>
      <c r="D9" s="7">
        <v>785</v>
      </c>
      <c r="E9" s="10">
        <v>6.7</v>
      </c>
      <c r="F9" s="7">
        <v>250</v>
      </c>
      <c r="G9" s="10">
        <v>2.1</v>
      </c>
      <c r="H9" s="7">
        <v>11716</v>
      </c>
    </row>
    <row r="10" spans="1:8" ht="15.6" x14ac:dyDescent="0.3">
      <c r="A10" s="3" t="s">
        <v>71</v>
      </c>
      <c r="B10" s="8">
        <v>166437</v>
      </c>
      <c r="C10" s="3">
        <v>89.6</v>
      </c>
      <c r="D10" s="8">
        <v>13556</v>
      </c>
      <c r="E10" s="3">
        <v>7.3</v>
      </c>
      <c r="F10" s="8">
        <v>5771</v>
      </c>
      <c r="G10" s="3">
        <v>3.1</v>
      </c>
      <c r="H10" s="8">
        <v>185764</v>
      </c>
    </row>
    <row r="11" spans="1:8" x14ac:dyDescent="0.25">
      <c r="A11" t="s">
        <v>72</v>
      </c>
      <c r="B11" s="7">
        <v>89773</v>
      </c>
      <c r="C11" s="10">
        <v>93.5</v>
      </c>
      <c r="D11" s="7">
        <v>4473</v>
      </c>
      <c r="E11" s="10">
        <v>4.7</v>
      </c>
      <c r="F11" s="7">
        <v>1801</v>
      </c>
      <c r="G11" s="10">
        <v>1.9</v>
      </c>
      <c r="H11" s="7">
        <v>96047</v>
      </c>
    </row>
    <row r="12" spans="1:8" x14ac:dyDescent="0.25">
      <c r="A12" t="s">
        <v>73</v>
      </c>
      <c r="B12" s="7">
        <v>48682</v>
      </c>
      <c r="C12" s="10">
        <v>92.3</v>
      </c>
      <c r="D12" s="7">
        <v>2982</v>
      </c>
      <c r="E12" s="10">
        <v>5.7</v>
      </c>
      <c r="F12" s="7">
        <v>1077</v>
      </c>
      <c r="G12" s="10">
        <v>2</v>
      </c>
      <c r="H12" s="7">
        <v>52741</v>
      </c>
    </row>
    <row r="13" spans="1:8" x14ac:dyDescent="0.25">
      <c r="A13" t="s">
        <v>74</v>
      </c>
      <c r="B13" s="7">
        <v>7435</v>
      </c>
      <c r="C13" s="10">
        <v>97.5</v>
      </c>
      <c r="D13" s="7">
        <v>53</v>
      </c>
      <c r="E13" s="10">
        <v>0.7</v>
      </c>
      <c r="F13" s="7">
        <v>134</v>
      </c>
      <c r="G13" s="10">
        <v>1.8</v>
      </c>
      <c r="H13" s="7">
        <v>7622</v>
      </c>
    </row>
    <row r="14" spans="1:8" ht="15.6" x14ac:dyDescent="0.3">
      <c r="A14" s="3" t="s">
        <v>75</v>
      </c>
      <c r="B14" s="8">
        <v>145890</v>
      </c>
      <c r="C14" s="3">
        <v>93.3</v>
      </c>
      <c r="D14" s="8">
        <v>7508</v>
      </c>
      <c r="E14" s="3">
        <v>4.8</v>
      </c>
      <c r="F14" s="8">
        <v>3012</v>
      </c>
      <c r="G14" s="3">
        <v>1.9</v>
      </c>
      <c r="H14" s="8">
        <v>156410</v>
      </c>
    </row>
    <row r="15" spans="1:8" x14ac:dyDescent="0.25">
      <c r="A15" t="s">
        <v>76</v>
      </c>
      <c r="B15" s="7" t="s">
        <v>68</v>
      </c>
      <c r="C15" s="10" t="s">
        <v>68</v>
      </c>
      <c r="D15" s="7" t="s">
        <v>68</v>
      </c>
      <c r="E15" s="10" t="s">
        <v>68</v>
      </c>
      <c r="F15" s="7" t="s">
        <v>68</v>
      </c>
      <c r="G15" s="10" t="s">
        <v>68</v>
      </c>
      <c r="H15" s="7" t="s">
        <v>68</v>
      </c>
    </row>
    <row r="16" spans="1:8" x14ac:dyDescent="0.25">
      <c r="A16" t="s">
        <v>77</v>
      </c>
      <c r="B16" s="7" t="s">
        <v>68</v>
      </c>
      <c r="C16" s="10" t="s">
        <v>68</v>
      </c>
      <c r="D16" s="7" t="s">
        <v>68</v>
      </c>
      <c r="E16" s="10" t="s">
        <v>68</v>
      </c>
      <c r="F16" s="7" t="s">
        <v>68</v>
      </c>
      <c r="G16" s="10" t="s">
        <v>68</v>
      </c>
      <c r="H16" s="7" t="s">
        <v>68</v>
      </c>
    </row>
    <row r="17" spans="1:8" x14ac:dyDescent="0.25">
      <c r="A17" t="s">
        <v>78</v>
      </c>
      <c r="B17" s="7">
        <v>16903</v>
      </c>
      <c r="C17" s="10">
        <v>85.2</v>
      </c>
      <c r="D17" s="7">
        <v>816</v>
      </c>
      <c r="E17" s="10">
        <v>4.0999999999999996</v>
      </c>
      <c r="F17" s="7">
        <v>2114</v>
      </c>
      <c r="G17" s="10">
        <v>10.7</v>
      </c>
      <c r="H17" s="7">
        <v>19833</v>
      </c>
    </row>
    <row r="18" spans="1:8" x14ac:dyDescent="0.25">
      <c r="A18" t="s">
        <v>79</v>
      </c>
      <c r="B18" s="7">
        <v>21335</v>
      </c>
      <c r="C18" s="10">
        <v>80.2</v>
      </c>
      <c r="D18" s="7">
        <v>924</v>
      </c>
      <c r="E18" s="10">
        <v>3.5</v>
      </c>
      <c r="F18" s="7">
        <v>4327</v>
      </c>
      <c r="G18" s="10">
        <v>16.3</v>
      </c>
      <c r="H18" s="7">
        <v>26586</v>
      </c>
    </row>
    <row r="19" spans="1:8" x14ac:dyDescent="0.25">
      <c r="A19" t="s">
        <v>80</v>
      </c>
      <c r="B19" s="7">
        <v>78998</v>
      </c>
      <c r="C19" s="10">
        <v>89.4</v>
      </c>
      <c r="D19" s="7">
        <v>4737</v>
      </c>
      <c r="E19" s="10">
        <v>5.4</v>
      </c>
      <c r="F19" s="7">
        <v>4626</v>
      </c>
      <c r="G19" s="10">
        <v>5.2</v>
      </c>
      <c r="H19" s="7">
        <v>88361</v>
      </c>
    </row>
    <row r="20" spans="1:8" x14ac:dyDescent="0.25">
      <c r="A20" t="s">
        <v>81</v>
      </c>
      <c r="B20" s="7">
        <v>39403</v>
      </c>
      <c r="C20" s="10">
        <v>81.2</v>
      </c>
      <c r="D20" s="7">
        <v>2709</v>
      </c>
      <c r="E20" s="10">
        <v>5.6</v>
      </c>
      <c r="F20" s="7">
        <v>6388</v>
      </c>
      <c r="G20" s="10">
        <v>13.2</v>
      </c>
      <c r="H20" s="7">
        <v>48500</v>
      </c>
    </row>
    <row r="21" spans="1:8" ht="15.6" x14ac:dyDescent="0.3">
      <c r="A21" s="3" t="s">
        <v>82</v>
      </c>
      <c r="B21" s="8">
        <v>156639</v>
      </c>
      <c r="C21" s="3">
        <v>85.5</v>
      </c>
      <c r="D21" s="8">
        <v>9186</v>
      </c>
      <c r="E21" s="3">
        <v>5</v>
      </c>
      <c r="F21" s="8">
        <v>17455</v>
      </c>
      <c r="G21" s="3">
        <v>9.5</v>
      </c>
      <c r="H21" s="8">
        <v>183280</v>
      </c>
    </row>
    <row r="22" spans="1:8" x14ac:dyDescent="0.25">
      <c r="A22" t="s">
        <v>83</v>
      </c>
      <c r="B22" s="7">
        <v>73344</v>
      </c>
      <c r="C22" s="10">
        <v>87</v>
      </c>
      <c r="D22" s="7">
        <v>8466</v>
      </c>
      <c r="E22" s="10">
        <v>10</v>
      </c>
      <c r="F22" s="7">
        <v>2476</v>
      </c>
      <c r="G22" s="10">
        <v>2.9</v>
      </c>
      <c r="H22" s="7">
        <v>84286</v>
      </c>
    </row>
    <row r="23" spans="1:8" x14ac:dyDescent="0.25">
      <c r="A23" t="s">
        <v>84</v>
      </c>
      <c r="B23" s="7">
        <v>51340</v>
      </c>
      <c r="C23" s="10">
        <v>88.2</v>
      </c>
      <c r="D23" s="7">
        <v>6401</v>
      </c>
      <c r="E23" s="10">
        <v>11</v>
      </c>
      <c r="F23" s="7">
        <v>465</v>
      </c>
      <c r="G23" s="10">
        <v>0.8</v>
      </c>
      <c r="H23" s="7">
        <v>58206</v>
      </c>
    </row>
    <row r="24" spans="1:8" x14ac:dyDescent="0.25">
      <c r="A24" t="s">
        <v>85</v>
      </c>
      <c r="B24" s="7">
        <v>20103</v>
      </c>
      <c r="C24" s="10">
        <v>93.8</v>
      </c>
      <c r="D24" s="7">
        <v>641</v>
      </c>
      <c r="E24" s="10">
        <v>3</v>
      </c>
      <c r="F24" s="7">
        <v>699</v>
      </c>
      <c r="G24" s="10">
        <v>3.3</v>
      </c>
      <c r="H24" s="7">
        <v>21443</v>
      </c>
    </row>
    <row r="25" spans="1:8" x14ac:dyDescent="0.25">
      <c r="A25" t="s">
        <v>86</v>
      </c>
      <c r="B25" s="7">
        <v>16516</v>
      </c>
      <c r="C25" s="10">
        <v>100</v>
      </c>
      <c r="D25" s="7">
        <v>0</v>
      </c>
      <c r="E25" s="10">
        <v>0</v>
      </c>
      <c r="F25" s="7">
        <v>0</v>
      </c>
      <c r="G25" s="10">
        <v>0</v>
      </c>
      <c r="H25" s="7">
        <v>16516</v>
      </c>
    </row>
    <row r="26" spans="1:8" ht="15.6" x14ac:dyDescent="0.3">
      <c r="A26" s="3" t="s">
        <v>87</v>
      </c>
      <c r="B26" s="8">
        <v>161303</v>
      </c>
      <c r="C26" s="3">
        <v>89.4</v>
      </c>
      <c r="D26" s="8">
        <v>15508</v>
      </c>
      <c r="E26" s="3">
        <v>8.6</v>
      </c>
      <c r="F26" s="8">
        <v>3640</v>
      </c>
      <c r="G26" s="3">
        <v>2</v>
      </c>
      <c r="H26" s="8">
        <v>180451</v>
      </c>
    </row>
    <row r="27" spans="1:8" x14ac:dyDescent="0.25">
      <c r="A27" t="s">
        <v>88</v>
      </c>
      <c r="B27" s="7">
        <v>55123</v>
      </c>
      <c r="C27" s="10">
        <v>94.3</v>
      </c>
      <c r="D27" s="7">
        <v>2643</v>
      </c>
      <c r="E27" s="10">
        <v>4.5</v>
      </c>
      <c r="F27" s="7">
        <v>686</v>
      </c>
      <c r="G27" s="10">
        <v>1.2</v>
      </c>
      <c r="H27" s="7">
        <v>58452</v>
      </c>
    </row>
    <row r="28" spans="1:8" x14ac:dyDescent="0.25">
      <c r="A28" t="s">
        <v>89</v>
      </c>
      <c r="B28" s="7">
        <v>38110</v>
      </c>
      <c r="C28" s="10">
        <v>90.7</v>
      </c>
      <c r="D28" s="7">
        <v>2938</v>
      </c>
      <c r="E28" s="10">
        <v>7</v>
      </c>
      <c r="F28" s="7">
        <v>990</v>
      </c>
      <c r="G28" s="10">
        <v>2.4</v>
      </c>
      <c r="H28" s="7">
        <v>42038</v>
      </c>
    </row>
    <row r="29" spans="1:8" x14ac:dyDescent="0.25">
      <c r="A29" t="s">
        <v>90</v>
      </c>
      <c r="B29" s="7">
        <v>21191</v>
      </c>
      <c r="C29" s="10">
        <v>94.3</v>
      </c>
      <c r="D29" s="7">
        <v>1044</v>
      </c>
      <c r="E29" s="10">
        <v>4.5999999999999996</v>
      </c>
      <c r="F29" s="7">
        <v>238</v>
      </c>
      <c r="G29" s="10">
        <v>1.1000000000000001</v>
      </c>
      <c r="H29" s="7">
        <v>22473</v>
      </c>
    </row>
    <row r="30" spans="1:8" x14ac:dyDescent="0.25">
      <c r="A30" t="s">
        <v>91</v>
      </c>
      <c r="B30" s="7">
        <v>14243</v>
      </c>
      <c r="C30" s="10">
        <v>82.3</v>
      </c>
      <c r="D30" s="7">
        <v>485</v>
      </c>
      <c r="E30" s="10">
        <v>2.8</v>
      </c>
      <c r="F30" s="7">
        <v>2583</v>
      </c>
      <c r="G30" s="10">
        <v>14.9</v>
      </c>
      <c r="H30" s="7">
        <v>17311</v>
      </c>
    </row>
    <row r="31" spans="1:8" ht="15.6" x14ac:dyDescent="0.3">
      <c r="A31" s="3" t="s">
        <v>92</v>
      </c>
      <c r="B31" s="8">
        <v>128667</v>
      </c>
      <c r="C31" s="3">
        <v>91.7</v>
      </c>
      <c r="D31" s="8">
        <v>7110</v>
      </c>
      <c r="E31" s="3">
        <v>5.0999999999999996</v>
      </c>
      <c r="F31" s="8">
        <v>4497</v>
      </c>
      <c r="G31" s="3">
        <v>3.2</v>
      </c>
      <c r="H31" s="8">
        <v>140274</v>
      </c>
    </row>
    <row r="32" spans="1:8" ht="15.6" x14ac:dyDescent="0.3">
      <c r="A32" s="3" t="s">
        <v>32</v>
      </c>
      <c r="B32" s="8">
        <v>758936</v>
      </c>
      <c r="C32" s="3">
        <v>89.7</v>
      </c>
      <c r="D32" s="8">
        <v>52868</v>
      </c>
      <c r="E32" s="3">
        <v>6.2</v>
      </c>
      <c r="F32" s="8">
        <v>34375</v>
      </c>
      <c r="G32" s="3">
        <v>4.0999999999999996</v>
      </c>
      <c r="H32" s="8">
        <v>846179</v>
      </c>
    </row>
    <row r="34" spans="1:1" x14ac:dyDescent="0.25">
      <c r="A34" t="s">
        <v>53</v>
      </c>
    </row>
    <row r="35" spans="1:1" x14ac:dyDescent="0.25">
      <c r="A35" t="s">
        <v>35</v>
      </c>
    </row>
    <row r="36" spans="1:1" x14ac:dyDescent="0.25">
      <c r="A36" t="s">
        <v>93</v>
      </c>
    </row>
    <row r="37" spans="1:1" x14ac:dyDescent="0.25">
      <c r="A37" t="s">
        <v>54</v>
      </c>
    </row>
    <row r="38" spans="1:1" x14ac:dyDescent="0.25">
      <c r="A38" t="s">
        <v>94</v>
      </c>
    </row>
    <row r="39" spans="1:1" x14ac:dyDescent="0.25">
      <c r="A39" t="s">
        <v>95</v>
      </c>
    </row>
    <row r="40" spans="1:1" x14ac:dyDescent="0.25">
      <c r="A40" t="s">
        <v>96</v>
      </c>
    </row>
    <row r="41" spans="1:1" x14ac:dyDescent="0.25">
      <c r="A41" t="s">
        <v>97</v>
      </c>
    </row>
    <row r="42" spans="1:1" x14ac:dyDescent="0.25">
      <c r="A42" t="s">
        <v>98</v>
      </c>
    </row>
    <row r="43" spans="1:1" x14ac:dyDescent="0.25">
      <c r="A43" t="s">
        <v>99</v>
      </c>
    </row>
    <row r="44" spans="1:1" x14ac:dyDescent="0.25">
      <c r="A44" t="s">
        <v>100</v>
      </c>
    </row>
    <row r="45" spans="1:1" x14ac:dyDescent="0.25">
      <c r="A45" t="s">
        <v>101</v>
      </c>
    </row>
    <row r="46" spans="1:1" x14ac:dyDescent="0.25">
      <c r="A46" t="s">
        <v>55</v>
      </c>
    </row>
    <row r="47" spans="1:1" x14ac:dyDescent="0.25">
      <c r="A47" t="s">
        <v>56</v>
      </c>
    </row>
    <row r="48" spans="1:1" x14ac:dyDescent="0.25">
      <c r="A48" t="s">
        <v>57</v>
      </c>
    </row>
    <row r="49" spans="1:1" x14ac:dyDescent="0.25">
      <c r="A49" t="s">
        <v>58</v>
      </c>
    </row>
    <row r="50" spans="1:1" x14ac:dyDescent="0.25">
      <c r="A50" t="s">
        <v>59</v>
      </c>
    </row>
    <row r="51" spans="1:1" x14ac:dyDescent="0.25">
      <c r="A51" t="s">
        <v>60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
  <sheetViews>
    <sheetView workbookViewId="0"/>
  </sheetViews>
  <sheetFormatPr defaultColWidth="10.90625" defaultRowHeight="15" x14ac:dyDescent="0.25"/>
  <cols>
    <col min="1" max="1" width="24.7265625" customWidth="1"/>
    <col min="2" max="8" width="14.7265625" customWidth="1"/>
  </cols>
  <sheetData>
    <row r="1" spans="1:8" ht="30" customHeight="1" x14ac:dyDescent="0.35">
      <c r="A1" s="1" t="s">
        <v>111</v>
      </c>
    </row>
    <row r="2" spans="1:8" x14ac:dyDescent="0.25">
      <c r="A2" t="s">
        <v>112</v>
      </c>
    </row>
    <row r="3" spans="1:8" ht="30" customHeight="1" x14ac:dyDescent="0.3">
      <c r="A3" s="3" t="s">
        <v>111</v>
      </c>
    </row>
    <row r="4" spans="1:8" ht="46.8" x14ac:dyDescent="0.3">
      <c r="A4" s="6" t="s">
        <v>114</v>
      </c>
      <c r="B4" s="5" t="s">
        <v>105</v>
      </c>
      <c r="C4" s="5" t="s">
        <v>106</v>
      </c>
      <c r="D4" s="5" t="s">
        <v>107</v>
      </c>
      <c r="E4" s="5" t="s">
        <v>108</v>
      </c>
      <c r="F4" s="5" t="s">
        <v>109</v>
      </c>
      <c r="G4" s="5" t="s">
        <v>110</v>
      </c>
      <c r="H4" s="5" t="s">
        <v>52</v>
      </c>
    </row>
    <row r="5" spans="1:8" x14ac:dyDescent="0.25">
      <c r="A5" t="s">
        <v>115</v>
      </c>
      <c r="B5" s="7">
        <v>591126</v>
      </c>
      <c r="C5" s="10">
        <v>90.4</v>
      </c>
      <c r="D5" s="7">
        <v>45411</v>
      </c>
      <c r="E5" s="10">
        <v>6.9</v>
      </c>
      <c r="F5" s="7">
        <v>17642</v>
      </c>
      <c r="G5" s="10">
        <v>2.7</v>
      </c>
      <c r="H5" s="7">
        <v>654179</v>
      </c>
    </row>
    <row r="6" spans="1:8" x14ac:dyDescent="0.25">
      <c r="A6" t="s">
        <v>116</v>
      </c>
      <c r="B6" s="7">
        <v>167810</v>
      </c>
      <c r="C6" s="10">
        <v>87.4</v>
      </c>
      <c r="D6" s="7">
        <v>7457</v>
      </c>
      <c r="E6" s="10">
        <v>3.9</v>
      </c>
      <c r="F6" s="7">
        <v>16733</v>
      </c>
      <c r="G6" s="10">
        <v>8.6999999999999993</v>
      </c>
      <c r="H6" s="7">
        <v>192000</v>
      </c>
    </row>
    <row r="7" spans="1:8" ht="15.6" x14ac:dyDescent="0.3">
      <c r="A7" s="3" t="s">
        <v>32</v>
      </c>
      <c r="B7" s="8">
        <v>758936</v>
      </c>
      <c r="C7" s="10">
        <v>89.7</v>
      </c>
      <c r="D7" s="8">
        <v>52868</v>
      </c>
      <c r="E7" s="10">
        <v>6.2</v>
      </c>
      <c r="F7" s="8">
        <v>34375</v>
      </c>
      <c r="G7" s="10">
        <v>4.0999999999999996</v>
      </c>
      <c r="H7" s="8">
        <v>846179</v>
      </c>
    </row>
    <row r="8" spans="1:8" ht="15.6" x14ac:dyDescent="0.3">
      <c r="C8" s="3"/>
      <c r="E8" s="3"/>
      <c r="G8" s="3"/>
    </row>
    <row r="9" spans="1:8" x14ac:dyDescent="0.25">
      <c r="A9" t="s">
        <v>53</v>
      </c>
    </row>
    <row r="10" spans="1:8" x14ac:dyDescent="0.25">
      <c r="A10" t="s">
        <v>55</v>
      </c>
    </row>
    <row r="11" spans="1:8" x14ac:dyDescent="0.25">
      <c r="A11" t="s">
        <v>56</v>
      </c>
    </row>
    <row r="12" spans="1:8" x14ac:dyDescent="0.25">
      <c r="A12" t="s">
        <v>57</v>
      </c>
    </row>
    <row r="13" spans="1:8" x14ac:dyDescent="0.25">
      <c r="A13" t="s">
        <v>58</v>
      </c>
    </row>
    <row r="14" spans="1:8" x14ac:dyDescent="0.25">
      <c r="A14" t="s">
        <v>59</v>
      </c>
    </row>
    <row r="15" spans="1:8" x14ac:dyDescent="0.25">
      <c r="A15" t="s">
        <v>60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7"/>
  <sheetViews>
    <sheetView workbookViewId="0"/>
  </sheetViews>
  <sheetFormatPr defaultColWidth="10.90625" defaultRowHeight="15" x14ac:dyDescent="0.25"/>
  <cols>
    <col min="1" max="1" width="34.7265625" customWidth="1"/>
    <col min="2" max="8" width="14.7265625" customWidth="1"/>
  </cols>
  <sheetData>
    <row r="1" spans="1:8" ht="30" customHeight="1" x14ac:dyDescent="0.35">
      <c r="A1" s="1" t="s">
        <v>117</v>
      </c>
    </row>
    <row r="2" spans="1:8" x14ac:dyDescent="0.25">
      <c r="A2" t="s">
        <v>118</v>
      </c>
    </row>
    <row r="3" spans="1:8" ht="30" customHeight="1" x14ac:dyDescent="0.3">
      <c r="A3" s="3" t="s">
        <v>117</v>
      </c>
    </row>
    <row r="4" spans="1:8" ht="46.8" x14ac:dyDescent="0.3">
      <c r="A4" s="6" t="s">
        <v>120</v>
      </c>
      <c r="B4" s="5" t="s">
        <v>42</v>
      </c>
      <c r="C4" s="5" t="s">
        <v>43</v>
      </c>
      <c r="D4" s="5" t="s">
        <v>44</v>
      </c>
      <c r="E4" s="5" t="s">
        <v>45</v>
      </c>
      <c r="F4" s="5" t="s">
        <v>46</v>
      </c>
      <c r="G4" s="5" t="s">
        <v>47</v>
      </c>
      <c r="H4" s="5" t="s">
        <v>48</v>
      </c>
    </row>
    <row r="5" spans="1:8" x14ac:dyDescent="0.25">
      <c r="A5" t="s">
        <v>121</v>
      </c>
      <c r="B5" s="7">
        <v>396111</v>
      </c>
      <c r="C5" s="7">
        <v>375626</v>
      </c>
      <c r="D5" s="7">
        <v>356235</v>
      </c>
      <c r="E5" s="7">
        <v>357095</v>
      </c>
      <c r="F5" s="7">
        <v>347998</v>
      </c>
      <c r="G5" s="10">
        <v>-2.5475013651829301</v>
      </c>
      <c r="H5" s="10">
        <v>-12.146342818048501</v>
      </c>
    </row>
    <row r="6" spans="1:8" x14ac:dyDescent="0.25">
      <c r="A6" t="s">
        <v>122</v>
      </c>
      <c r="B6" s="10">
        <v>54.8</v>
      </c>
      <c r="C6" s="10">
        <v>50.1</v>
      </c>
      <c r="D6" s="10">
        <v>47</v>
      </c>
      <c r="E6" s="10">
        <v>45.7</v>
      </c>
      <c r="F6" s="10">
        <v>43.3</v>
      </c>
      <c r="G6" s="10">
        <v>-2.4000000000000101</v>
      </c>
      <c r="H6" s="10">
        <v>-11.5</v>
      </c>
    </row>
    <row r="7" spans="1:8" x14ac:dyDescent="0.25">
      <c r="A7" t="s">
        <v>123</v>
      </c>
      <c r="B7" s="7">
        <v>247664</v>
      </c>
      <c r="C7" s="7">
        <v>267800</v>
      </c>
      <c r="D7" s="7">
        <v>280465</v>
      </c>
      <c r="E7" s="7">
        <v>290845</v>
      </c>
      <c r="F7" s="7">
        <v>317238</v>
      </c>
      <c r="G7" s="10">
        <v>9.0745929962694891</v>
      </c>
      <c r="H7" s="10">
        <v>28.092092512436199</v>
      </c>
    </row>
    <row r="8" spans="1:8" x14ac:dyDescent="0.25">
      <c r="A8" t="s">
        <v>124</v>
      </c>
      <c r="B8" s="10">
        <v>34.299999999999997</v>
      </c>
      <c r="C8" s="10">
        <v>35.700000000000003</v>
      </c>
      <c r="D8" s="10">
        <v>37</v>
      </c>
      <c r="E8" s="10">
        <v>37.200000000000003</v>
      </c>
      <c r="F8" s="10">
        <v>39.4</v>
      </c>
      <c r="G8" s="10">
        <v>2.2000000000000002</v>
      </c>
      <c r="H8" s="10">
        <v>5.0999999999999996</v>
      </c>
    </row>
    <row r="9" spans="1:8" x14ac:dyDescent="0.25">
      <c r="A9" t="s">
        <v>125</v>
      </c>
      <c r="B9" s="7">
        <v>78969</v>
      </c>
      <c r="C9" s="7">
        <v>106962</v>
      </c>
      <c r="D9" s="7">
        <v>120988</v>
      </c>
      <c r="E9" s="7">
        <v>133285</v>
      </c>
      <c r="F9" s="7">
        <v>139108</v>
      </c>
      <c r="G9" s="10">
        <v>4.3688337022170503</v>
      </c>
      <c r="H9" s="10">
        <v>76.155200141827805</v>
      </c>
    </row>
    <row r="10" spans="1:8" x14ac:dyDescent="0.25">
      <c r="A10" t="s">
        <v>126</v>
      </c>
      <c r="B10" s="10">
        <v>10.9</v>
      </c>
      <c r="C10" s="10">
        <v>14.3</v>
      </c>
      <c r="D10" s="10">
        <v>16</v>
      </c>
      <c r="E10" s="10">
        <v>17.100000000000001</v>
      </c>
      <c r="F10" s="10">
        <v>17.3</v>
      </c>
      <c r="G10" s="10">
        <v>0.19999999999999901</v>
      </c>
      <c r="H10" s="10">
        <v>6.4</v>
      </c>
    </row>
    <row r="11" spans="1:8" ht="15.6" x14ac:dyDescent="0.3">
      <c r="A11" s="3" t="s">
        <v>127</v>
      </c>
      <c r="B11" s="8">
        <v>748582</v>
      </c>
      <c r="C11" s="8">
        <v>776131</v>
      </c>
      <c r="D11" s="8">
        <v>790625</v>
      </c>
      <c r="E11" s="8">
        <v>801469</v>
      </c>
      <c r="F11" s="8">
        <v>820443</v>
      </c>
      <c r="G11" s="11">
        <v>2.3674028565047398</v>
      </c>
      <c r="H11" s="11">
        <v>9.5996163412959401</v>
      </c>
    </row>
    <row r="13" spans="1:8" x14ac:dyDescent="0.25">
      <c r="A13" t="s">
        <v>128</v>
      </c>
    </row>
    <row r="14" spans="1:8" x14ac:dyDescent="0.25">
      <c r="A14" t="s">
        <v>57</v>
      </c>
    </row>
    <row r="15" spans="1:8" x14ac:dyDescent="0.25">
      <c r="A15" t="s">
        <v>58</v>
      </c>
    </row>
    <row r="16" spans="1:8" x14ac:dyDescent="0.25">
      <c r="A16" t="s">
        <v>59</v>
      </c>
    </row>
    <row r="17" spans="1:1" x14ac:dyDescent="0.25">
      <c r="A17" t="s">
        <v>60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
  <sheetViews>
    <sheetView workbookViewId="0"/>
  </sheetViews>
  <sheetFormatPr defaultColWidth="10.90625" defaultRowHeight="15" x14ac:dyDescent="0.25"/>
  <cols>
    <col min="1" max="1" width="24.7265625" customWidth="1"/>
    <col min="2" max="8" width="14.7265625" customWidth="1"/>
  </cols>
  <sheetData>
    <row r="1" spans="1:8" ht="30" customHeight="1" x14ac:dyDescent="0.35">
      <c r="A1" s="1" t="s">
        <v>129</v>
      </c>
    </row>
    <row r="2" spans="1:8" x14ac:dyDescent="0.25">
      <c r="A2" t="s">
        <v>130</v>
      </c>
    </row>
    <row r="3" spans="1:8" ht="30" customHeight="1" x14ac:dyDescent="0.3">
      <c r="A3" s="3" t="s">
        <v>129</v>
      </c>
    </row>
    <row r="4" spans="1:8" ht="46.8" x14ac:dyDescent="0.3">
      <c r="A4" s="6" t="s">
        <v>114</v>
      </c>
      <c r="B4" s="5" t="s">
        <v>121</v>
      </c>
      <c r="C4" s="5" t="s">
        <v>122</v>
      </c>
      <c r="D4" s="5" t="s">
        <v>123</v>
      </c>
      <c r="E4" s="5" t="s">
        <v>124</v>
      </c>
      <c r="F4" s="5" t="s">
        <v>125</v>
      </c>
      <c r="G4" s="5" t="s">
        <v>126</v>
      </c>
      <c r="H4" s="5" t="s">
        <v>132</v>
      </c>
    </row>
    <row r="5" spans="1:8" ht="15.6" x14ac:dyDescent="0.3">
      <c r="A5" t="s">
        <v>115</v>
      </c>
      <c r="B5" s="7">
        <v>206811</v>
      </c>
      <c r="C5" s="10">
        <v>32.5</v>
      </c>
      <c r="D5" s="7">
        <v>291956</v>
      </c>
      <c r="E5" s="10">
        <v>45.9</v>
      </c>
      <c r="F5" s="7">
        <v>137441</v>
      </c>
      <c r="G5" s="10">
        <v>21.6</v>
      </c>
      <c r="H5" s="8">
        <v>636208</v>
      </c>
    </row>
    <row r="6" spans="1:8" ht="15.6" x14ac:dyDescent="0.3">
      <c r="A6" t="s">
        <v>116</v>
      </c>
      <c r="B6" s="7">
        <v>141187</v>
      </c>
      <c r="C6" s="10">
        <v>84</v>
      </c>
      <c r="D6" s="7">
        <v>25282</v>
      </c>
      <c r="E6" s="10">
        <v>15</v>
      </c>
      <c r="F6" s="7">
        <v>1667</v>
      </c>
      <c r="G6" s="10">
        <v>1</v>
      </c>
      <c r="H6" s="8">
        <v>184235</v>
      </c>
    </row>
    <row r="7" spans="1:8" ht="15.6" x14ac:dyDescent="0.3">
      <c r="A7" s="3" t="s">
        <v>127</v>
      </c>
      <c r="B7" s="8">
        <v>347998</v>
      </c>
      <c r="C7" s="10">
        <v>43.3</v>
      </c>
      <c r="D7" s="8">
        <v>317238</v>
      </c>
      <c r="E7" s="10">
        <v>39.4</v>
      </c>
      <c r="F7" s="8">
        <v>139108</v>
      </c>
      <c r="G7" s="10">
        <v>17.3</v>
      </c>
      <c r="H7" s="8">
        <v>820443</v>
      </c>
    </row>
    <row r="8" spans="1:8" ht="15.6" x14ac:dyDescent="0.3">
      <c r="C8" s="3"/>
      <c r="E8" s="3"/>
      <c r="G8" s="3"/>
    </row>
    <row r="9" spans="1:8" x14ac:dyDescent="0.25">
      <c r="A9" t="s">
        <v>128</v>
      </c>
    </row>
    <row r="10" spans="1:8" x14ac:dyDescent="0.25">
      <c r="A10" t="s">
        <v>57</v>
      </c>
    </row>
    <row r="11" spans="1:8" x14ac:dyDescent="0.25">
      <c r="A11" t="s">
        <v>58</v>
      </c>
    </row>
    <row r="12" spans="1:8" x14ac:dyDescent="0.25">
      <c r="A12" t="s">
        <v>59</v>
      </c>
    </row>
    <row r="13" spans="1:8" x14ac:dyDescent="0.25">
      <c r="A13" t="s">
        <v>60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Introduction</vt: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Northern Ireland Hospital Statistics: Urgent and Emergency Care 2025/26</dc:title>
  <dc:subject>Northern Ireland Hospital Statistics: Urgent and Emergency Care</dc:subject>
  <dc:creator>Hospital Waits Information Branch, Information &amp; Analysis Directorate</dc:creator>
  <cp:lastModifiedBy>Rollins, Rebecca</cp:lastModifiedBy>
  <dcterms:created xsi:type="dcterms:W3CDTF">2026-07-07T11:40:03Z</dcterms:created>
  <dcterms:modified xsi:type="dcterms:W3CDTF">2026-07-07T12:50:08Z</dcterms:modified>
</cp:coreProperties>
</file>